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filterPrivacy="1" defaultThemeVersion="124226"/>
  <xr:revisionPtr revIDLastSave="0" documentId="13_ncr:1_{8FB1205C-D66B-4E59-89DB-0EA76260F75A}" xr6:coauthVersionLast="47" xr6:coauthVersionMax="47" xr10:uidLastSave="{00000000-0000-0000-0000-000000000000}"/>
  <bookViews>
    <workbookView xWindow="-120" yWindow="-120" windowWidth="24240" windowHeight="13140" tabRatio="841" activeTab="3" xr2:uid="{00000000-000D-0000-FFFF-FFFF00000000}"/>
  </bookViews>
  <sheets>
    <sheet name="Programme delivery" sheetId="9" r:id="rId1"/>
    <sheet name="Org capacity" sheetId="19" r:id="rId2"/>
    <sheet name="Finance" sheetId="24" r:id="rId3"/>
    <sheet name="Scoring sheet FSW-MSM-TG" sheetId="16" r:id="rId4"/>
  </sheets>
  <definedNames>
    <definedName name="_xlnm._FilterDatabase" localSheetId="0" hidden="1">'Programme delivery'!$A$8:$N$48</definedName>
    <definedName name="_xlnm.Print_Area" localSheetId="1">'Org capacity'!$A$1:$F$20</definedName>
    <definedName name="_xlnm.Print_Area" localSheetId="0">'Programme delivery'!$A$1:$L$53</definedName>
    <definedName name="_xlnm.Print_Titles" localSheetId="0">'Programme delivery'!$1:$5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8" i="24" l="1"/>
  <c r="F11" i="16" l="1"/>
  <c r="F7" i="16"/>
  <c r="F6" i="16"/>
  <c r="C17" i="16"/>
  <c r="E20" i="19"/>
  <c r="K52" i="9"/>
  <c r="K51" i="9"/>
  <c r="F15" i="16" s="1"/>
  <c r="D16" i="16"/>
  <c r="E16" i="16" s="1"/>
  <c r="D15" i="16"/>
  <c r="E15" i="16" s="1"/>
  <c r="E10" i="16"/>
  <c r="F10" i="16"/>
  <c r="E11" i="16"/>
  <c r="F16" i="16" l="1"/>
  <c r="G16" i="16" s="1"/>
  <c r="H16" i="16" s="1"/>
  <c r="D17" i="16"/>
  <c r="K53" i="9"/>
  <c r="G15" i="16"/>
  <c r="E17" i="16"/>
  <c r="F17" i="16" l="1"/>
  <c r="G17" i="16"/>
  <c r="H17" i="16" s="1"/>
  <c r="H15" i="16"/>
</calcChain>
</file>

<file path=xl/sharedStrings.xml><?xml version="1.0" encoding="utf-8"?>
<sst xmlns="http://schemas.openxmlformats.org/spreadsheetml/2006/main" count="544" uniqueCount="474">
  <si>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</si>
  <si>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</si>
  <si>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</si>
  <si>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</si>
  <si>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</si>
  <si>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</si>
  <si>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</si>
  <si>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</si>
  <si>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</si>
  <si>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</si>
  <si>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</si>
  <si>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</si>
  <si>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</si>
  <si>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</si>
  <si>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</si>
  <si>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</si>
  <si>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</si>
  <si>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</si>
  <si>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</si>
  <si>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</si>
  <si>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</si>
  <si>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</si>
  <si>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</si>
  <si>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Verification of SOEs and interview of SACS official</t>
  </si>
  <si>
    <t xml:space="preserve">Whether any mismatch between  financial and physical progress reports </t>
  </si>
  <si>
    <t>Verification of MIS reports and audit reports</t>
  </si>
  <si>
    <t>Total Score</t>
  </si>
  <si>
    <t>Budget Utilization</t>
  </si>
  <si>
    <t>Systems of Payment-Record keeping</t>
  </si>
  <si>
    <t>Financial reporting-SOEs submitted as per operational guideline</t>
  </si>
  <si>
    <t>Financial reporting-Mismatch between physical &amp; financial reporting</t>
  </si>
  <si>
    <t>Organisational Capacity</t>
  </si>
  <si>
    <t>Mean of verification/observations</t>
  </si>
  <si>
    <t xml:space="preserve">Advocacy meeting  conducted at all levels as per plan without proper documentation and follow up </t>
  </si>
  <si>
    <t xml:space="preserve"> </t>
  </si>
  <si>
    <t>Verification of registers, general treatment register, referral slips/register</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</si>
  <si>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</si>
  <si>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</si>
  <si>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</si>
  <si>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</si>
  <si>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</si>
  <si>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</si>
  <si>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</si>
  <si>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</si>
  <si>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</si>
  <si>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</si>
  <si>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</si>
  <si>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</si>
  <si>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</si>
  <si>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</si>
  <si>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</si>
  <si>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</si>
  <si>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</si>
  <si>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</si>
  <si>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</si>
  <si>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</si>
  <si>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</si>
  <si>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</si>
  <si>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Typology Applicable</t>
  </si>
  <si>
    <t>FGD with the 10-15 community members (suggested to conduct at the field).</t>
  </si>
  <si>
    <t>Stage1</t>
  </si>
  <si>
    <t>Maximum no. of indicators</t>
  </si>
  <si>
    <t>Program Delivery</t>
  </si>
  <si>
    <t>Total</t>
  </si>
  <si>
    <t>Calculation of score for stage 1</t>
  </si>
  <si>
    <t>SECTION 1:   BASIC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</si>
  <si>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</si>
  <si>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</si>
  <si>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</si>
  <si>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</si>
  <si>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</si>
  <si>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</si>
  <si>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</si>
  <si>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</si>
  <si>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</si>
  <si>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</si>
  <si>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</si>
  <si>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</si>
  <si>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</si>
  <si>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</si>
  <si>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</si>
  <si>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 xml:space="preserve">Compliance to SACS directions </t>
  </si>
  <si>
    <t>Score   Resulted "0" for No "1" for Yes</t>
  </si>
  <si>
    <t>Verify the master register of HRGs / line listing /weekly format B/B_1 of  the last one quarter. Meeting with PEs should be conducted.</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</si>
  <si>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</si>
  <si>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</si>
  <si>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</si>
  <si>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</si>
  <si>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</si>
  <si>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</si>
  <si>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</si>
  <si>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</si>
  <si>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</si>
  <si>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</si>
  <si>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</si>
  <si>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</si>
  <si>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</si>
  <si>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</si>
  <si>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To be addressed 100 % cases</t>
  </si>
  <si>
    <t>Ability of the project to involve stakeholders like police, civic health service providers, social development sector officials in addressing the issues relating to project services</t>
  </si>
  <si>
    <t>Explanation for score</t>
  </si>
  <si>
    <t>100 % of active population</t>
  </si>
  <si>
    <t>Verification of individual peer form "B_1" and ORW form "C". Verification to be done during hotspot visit</t>
  </si>
  <si>
    <t>Advocacy meeting with key stakeholders (health service providers, Police personnel, ICTC/ART centres, PRI, Social Welfare Dept., Gate Keepers,  etc.)</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</si>
  <si>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</si>
  <si>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</si>
  <si>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</si>
  <si>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</si>
  <si>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</si>
  <si>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</si>
  <si>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</si>
  <si>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</si>
  <si>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</si>
  <si>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</si>
  <si>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</si>
  <si>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</si>
  <si>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</si>
  <si>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</si>
  <si>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</si>
  <si>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</si>
  <si>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</si>
  <si>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</si>
  <si>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</si>
  <si>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Verification of vouchers and bills</t>
  </si>
  <si>
    <t>Vouchers and bills are propoerly maintained and are all with approval.</t>
  </si>
  <si>
    <t>Inadeqaute and no approval from PD of the TI.</t>
  </si>
  <si>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</si>
  <si>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</si>
  <si>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</si>
  <si>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</si>
  <si>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</si>
  <si>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</si>
  <si>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</si>
  <si>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</si>
  <si>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</si>
  <si>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 xml:space="preserve">Whether NGO has complied to the audit observations </t>
  </si>
  <si>
    <t>Verify audit recommendation and action taken bassed on the report</t>
  </si>
  <si>
    <t>No action from NGO side</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</si>
  <si>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</si>
  <si>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</si>
  <si>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</si>
  <si>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</si>
  <si>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</si>
  <si>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</si>
  <si>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</si>
  <si>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</si>
  <si>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</si>
  <si>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</si>
  <si>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No cash transaction above Rs.5000/-</t>
  </si>
  <si>
    <t>Procurement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</si>
  <si>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</si>
  <si>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</si>
  <si>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</si>
  <si>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</si>
  <si>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</si>
  <si>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</si>
  <si>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</si>
  <si>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</si>
  <si>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</si>
  <si>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</si>
  <si>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</si>
  <si>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</si>
  <si>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</si>
  <si>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</si>
  <si>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30- 50% of the registered HRGs  are part of Committees  /CBO/  support groups. This should also include at least 30% are new HRGs registered more than 3 months</t>
  </si>
  <si>
    <t xml:space="preserve">Collectivisation (No. of HRGs part of committees /CBOs / support groups)   </t>
  </si>
  <si>
    <r>
      <t>FGD with 10-15 community members (suggested to conduct at the filed level)</t>
    </r>
    <r>
      <rPr>
        <sz val="14"/>
        <color indexed="8"/>
        <rFont val="Times New Roman"/>
        <family val="1"/>
      </rPr>
      <t>.</t>
    </r>
  </si>
  <si>
    <t>Proper induction in place</t>
  </si>
  <si>
    <t>Form-B/B_1 is maintained  by PEs but no prioritisation of HRG done by ORWs based on risk and vulnerability data.</t>
  </si>
  <si>
    <t>Regular Contact - NSP (No. of individuals target HRG contacted with any or all project services  - NSEP/BCC/IEC/Referral</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</si>
  <si>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</si>
  <si>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</si>
  <si>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</si>
  <si>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</si>
  <si>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</si>
  <si>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 xml:space="preserve">Referral registers, referral slips and PE form-B/B_1 and ICTC data. Verify the referral slips signed by the ICTC counsellors and POD no. provided. </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</si>
  <si>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</si>
  <si>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</si>
  <si>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</si>
  <si>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</si>
  <si>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</si>
  <si>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</si>
  <si>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</si>
  <si>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Privacy in the clinic and information shared in the counselling sessions are maintained and not shared.</t>
  </si>
  <si>
    <t>FGD with 10-15 community members (Suggested to conduct at the filed. If the project is composite conduct the FGD separately).</t>
  </si>
  <si>
    <t>One to one interaction with at least 3 stakeholders of the project. (suggested to conduct at the filed).</t>
  </si>
  <si>
    <t>Form-B/B_1 is maintained by PEs and proper prioritisation of HRG done by ORWs based on risk and vulnerability data.</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</si>
  <si>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</si>
  <si>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</si>
  <si>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</si>
  <si>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</si>
  <si>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Score   Resulted </t>
  </si>
  <si>
    <t>Status-Qualified/ not  Qualified</t>
  </si>
  <si>
    <t>Minimum Qualifying Percentage</t>
  </si>
  <si>
    <t>Minimum Qualifying Marks</t>
  </si>
  <si>
    <t>S. No.</t>
  </si>
  <si>
    <t>No. of indicators</t>
  </si>
  <si>
    <t>Actual Score Obtained</t>
  </si>
  <si>
    <t>Percent score obtained</t>
  </si>
  <si>
    <t xml:space="preserve">Maximum weighted Score </t>
  </si>
  <si>
    <t>Actual Weighted Score obtained</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</si>
  <si>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</si>
  <si>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</si>
  <si>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</si>
  <si>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NGO has given adeqaute attention to audit recommendations and actions were taken</t>
  </si>
  <si>
    <t>Quotations are in place from three different parties and assessed.</t>
  </si>
  <si>
    <t>HRGs reported with abscess</t>
  </si>
  <si>
    <t>Name of the NGO:</t>
  </si>
  <si>
    <t>District:</t>
  </si>
  <si>
    <t>State:</t>
  </si>
  <si>
    <t>Calculation of score for stage 2</t>
  </si>
  <si>
    <t xml:space="preserve">Key Questions </t>
  </si>
  <si>
    <t xml:space="preserve"> Actual Marks ( calculated automatically from the evaluation sheet)</t>
  </si>
  <si>
    <t>Above 90 percent HRGs were registered.</t>
  </si>
  <si>
    <t xml:space="preserve">70-80 percent of the target HRGs registered. </t>
  </si>
  <si>
    <t xml:space="preserve">81-90 percent HRGs were registered against the target </t>
  </si>
  <si>
    <t>Percent of target HRG  reached by the project (As per contract) during last one year</t>
  </si>
  <si>
    <t>HRG attending STI clinics (Project based/ PPP /Government STI clinic) are counselled</t>
  </si>
  <si>
    <t xml:space="preserve">No. of HRG visiting to clinics  are counselled. </t>
  </si>
  <si>
    <t>Above 80% of HRG attending STI clinic were counselled.</t>
  </si>
  <si>
    <t>71- 80% of HRG attending STI clinic were counselled.</t>
  </si>
  <si>
    <t>60-70% of HRGs attending STI clinic were counselled.</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</si>
  <si>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</si>
  <si>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</si>
  <si>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</si>
  <si>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</si>
  <si>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</si>
  <si>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</si>
  <si>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</si>
  <si>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</si>
  <si>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</si>
  <si>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</si>
  <si>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Percent of individual HRGs tested for Syphilis during  last one year</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</si>
  <si>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</si>
  <si>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</si>
  <si>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</si>
  <si>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</si>
  <si>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</si>
  <si>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</si>
  <si>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100% of HRG tested positive</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</si>
  <si>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</si>
  <si>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</si>
  <si>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</si>
  <si>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</si>
  <si>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</si>
  <si>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</si>
  <si>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</si>
  <si>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</si>
  <si>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</si>
  <si>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</si>
  <si>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Service delivery data of HRG  maintained at outreach level.</t>
  </si>
  <si>
    <t xml:space="preserve">Whether PEs are maintaining  the weekly planning and activity sheet (Format B/B_1) as per NACO's guideline. </t>
  </si>
  <si>
    <t>Form-B/B_1 is maintained by PEs and proper prioritisation of HRG done by ORWs based on risk and vulnerability data. IPC and BCC sessions with HRG are conducted by PEs based on risk and vlunerability data as per format B/B_1.</t>
  </si>
  <si>
    <t>Individual HRGs tracked for   project services.</t>
  </si>
  <si>
    <t>Individual HRG tracking sheet</t>
  </si>
  <si>
    <t xml:space="preserve"> Individual HRG tracked for ICTC, RMC and Syphilis testing . Updation of Risk, vulnerability and condom demand needle/syringe data on quarterly basis. </t>
  </si>
  <si>
    <t>Interview with  M&amp;E officer, Counselors and project manager. Soft or hard copy of individual HRG tracking sheet and quarterly updation of risk and vlunerability data</t>
  </si>
  <si>
    <t>Individual HRG tracking sheet is available but not updated. Tracking sheet is also not used for planning and prioritization of HRGs.</t>
  </si>
  <si>
    <t>Individual HRG tracking sheet is available and updated. Tracking sheet is not used for planning and prioritization of HRGs.</t>
  </si>
  <si>
    <t>Individual HRG tracking sheet is available and updated.  Data is used for planning and prioritization of HRG. Project and M&amp;E officer are able to  provide data on - how many HRG tested for HIV once and twice, how many hrg visited STI clinic once, twice, thrice erc.</t>
  </si>
  <si>
    <t>100% of the Contract target</t>
  </si>
  <si>
    <t>100% of contract target every month</t>
  </si>
  <si>
    <t>Average no. of IDUs that were contacted at least 2 days in a week for the purpose of NSEP/BCC/IEC/Referral</t>
  </si>
  <si>
    <t>60-70% of target group are contacted at least 2 days in a week for the purpose of NSEP/BCC/IEC/Referral</t>
  </si>
  <si>
    <t>71-80% of target group are contacted at least 2 days in a week for the purpose of NSEP/BCC/IEC/Referral</t>
  </si>
  <si>
    <t>Above 80% of target group are contacted at least 2 days in a week for the purpose of NSEP/BCC/IEC/Referral</t>
  </si>
  <si>
    <t>60-70% of target population were provided with any/all project services i.e. condom,  needle/syringe, STI, ICTC and BCC/IPC services every  month during the contract period</t>
  </si>
  <si>
    <t>71-80% of target populationn were provided with any/all project services i.e. condom,  needle/syringe, STI, ICTC and BCC/IPC services every  month during the contract period</t>
  </si>
  <si>
    <t>Above 80% of target population were provided with any/all project services i.e. condom,  needle/syringe, STI, ICTC and BCC/IPC services every  month during the contract period</t>
  </si>
  <si>
    <t>4 times in a year of contract target</t>
  </si>
  <si>
    <t>No.of HRGs attending regular medical check-up/general medical check-up (for IDU) four times during last one year</t>
  </si>
  <si>
    <t>HRGs attending clinic for STI services such as RMC/GMC, Symptomatic and Presumptive in last one year</t>
  </si>
  <si>
    <t>2 times in a year of contract target</t>
  </si>
  <si>
    <t>STI CMIS/SIMS reports, Referral register, referral slips</t>
  </si>
  <si>
    <t>STI CMIS/SIMS reports, Referral register, referral slips, individual tracking sheet</t>
  </si>
  <si>
    <t>Counselling registers, STI register and monthly CMIS/SIMS report. Interaction with STI providers/counsellors/ANM</t>
  </si>
  <si>
    <t>51-60% of the HRGs underwent HIV test  twice during contract period</t>
  </si>
  <si>
    <t>40-50% of the HRGs underwent HIV test  twice during contract period</t>
  </si>
  <si>
    <t>Above 60% of the HRGs underwent HIV test twice during contract period</t>
  </si>
  <si>
    <t>No. of  positive HRGs registered at ART centre  during last one year</t>
  </si>
  <si>
    <t>Percentage of HRG tested positives are registred at ART centre</t>
  </si>
  <si>
    <t>Aseptic abscess management services established for limited time</t>
  </si>
  <si>
    <t>Aseptic abscess management services established and available to for entire day</t>
  </si>
  <si>
    <t>Aseptic abscess management services established and available to entire day and abscess management also taken by ANM in the field</t>
  </si>
  <si>
    <t>N/S gap analysis done and at 50-55% of individual HRGs distributed against the requirement.</t>
  </si>
  <si>
    <t>N/S gap analysis done and at 56-65% of individual HRGs distributed against the requirement.</t>
  </si>
  <si>
    <t>N/S gap analysis done and at least Above 65% of individual HRGs distributed against the requirement.</t>
  </si>
  <si>
    <t>30-40% of used needles/syringes being returned/collected for safe disposal</t>
  </si>
  <si>
    <t>41-50% of used needles/syringes being returned/collected for safe disposal</t>
  </si>
  <si>
    <t>More than 50% of used needles/syringes being returned/collected for safe disposal</t>
  </si>
  <si>
    <t>50%-60% participants are sure of confidentiality norms being adhered at the project level</t>
  </si>
  <si>
    <t>50%-60% participants  are convinced with the project services</t>
  </si>
  <si>
    <t>Between 61% to 80% of the participants are satisfied with privacy  and confidentiality at the project level.</t>
  </si>
  <si>
    <t xml:space="preserve">Between 61% to 80% of the participants are satisfied with the project services. </t>
  </si>
  <si>
    <t xml:space="preserve">Between 61% to 80% of the participants  reported that they are getting the commodities as and when they demand.  </t>
  </si>
  <si>
    <t>50%-60% respondents reported that they are satisfied with the counsellor/ANM</t>
  </si>
  <si>
    <t xml:space="preserve">Between 61% to 80% respondents reported that they are satisfied with the counsellor/ANM  </t>
  </si>
  <si>
    <t>Between 81% to 100% of the participants are satisfied with privacy  and confidentiality at the project level.</t>
  </si>
  <si>
    <t xml:space="preserve">Between 81% to 100% of the participants are satisfied with the project services.  </t>
  </si>
  <si>
    <t xml:space="preserve">Between 81% to 100% of the participants reported that  they are getting the commodities as and when they demand.    </t>
  </si>
  <si>
    <t xml:space="preserve">Between 81% to 100% of the respondents reported that  they are satisfied with the counsellor/ANM  </t>
  </si>
  <si>
    <t>Name of the Evaluators</t>
  </si>
  <si>
    <t>FSW/MSM /TG/IDU</t>
  </si>
  <si>
    <t>20  % of MOU target with in a Year</t>
  </si>
  <si>
    <t xml:space="preserve">Whether Outreach team registred new HRGs. </t>
  </si>
  <si>
    <t>Verify the master register of HRGs / Registration form "A"</t>
  </si>
  <si>
    <t>New HRG registred up to 10% against the Annual Target</t>
  </si>
  <si>
    <t>New HRG registred up to 15 % against the Annual Target</t>
  </si>
  <si>
    <t>New HRG registred up to 20% against the Annual Target</t>
  </si>
  <si>
    <t>Less 50%</t>
  </si>
  <si>
    <t xml:space="preserve"> 51%-79%</t>
  </si>
  <si>
    <t>80 % and above</t>
  </si>
  <si>
    <t>Number of HRG identified, registred,  and reached from verious networks (Social Network, Virtual Networks, etc)</t>
  </si>
  <si>
    <t>1 meeting conducted in a Year</t>
  </si>
  <si>
    <t>2 meetings  conducted in a Year</t>
  </si>
  <si>
    <t>No of Active Spoused and Partner identified in project.</t>
  </si>
  <si>
    <t>How many IDUs are married and having regular partner as per the master register</t>
  </si>
  <si>
    <t>Partner and spoused are registred at ARTC.</t>
  </si>
  <si>
    <t>20 % of the  Active Population.</t>
  </si>
  <si>
    <t>How many IDUs are currently on OST</t>
  </si>
  <si>
    <t>Registration/ Reports/Service Directry</t>
  </si>
  <si>
    <t>10-15 % of HRGs registed at OST and are active</t>
  </si>
  <si>
    <t>16 -20 % of HRGs registed at OST and are active</t>
  </si>
  <si>
    <t>Above 20 % of the HRGs registed at OST and are active</t>
  </si>
  <si>
    <t>3 and more  community meeting conducted in a Year</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</si>
  <si>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</si>
  <si>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Staff turnover witnessed in the project during the contract period.</t>
  </si>
  <si>
    <t>Institutional process</t>
  </si>
  <si>
    <t>PE turnover witnessed in the project during the contract period</t>
  </si>
  <si>
    <t>TI -Annual Evaluation Tool -2019-20
(FSW/MSM/IDU/TG)</t>
  </si>
  <si>
    <t xml:space="preserve"> Finance</t>
  </si>
  <si>
    <t>Verification of bank account and vouchers</t>
  </si>
  <si>
    <t>Verification of vouchers Verification of ledger</t>
  </si>
  <si>
    <t>Scoring Sheet for FSW/MSM -2019</t>
  </si>
  <si>
    <t>FSW/MSM /TG</t>
  </si>
  <si>
    <t>The PFMS portal is active</t>
  </si>
  <si>
    <t>PFMS portal is not used for  of transactions</t>
  </si>
  <si>
    <t>What is the procurement system for purchase of drugs/needles and syringes/fixed assets/ etc</t>
  </si>
  <si>
    <t>Total  positive Identified</t>
  </si>
  <si>
    <t>PFMS portal is used for all transactions</t>
  </si>
  <si>
    <t>Systems of Payment/Mode of payments</t>
  </si>
  <si>
    <t>All payment is through cheque/PFMS is Rs.5000/- as per revised direction from NACO.</t>
  </si>
  <si>
    <t xml:space="preserve">Attendance sheets /appointment letters. (If there is more than  60%  of project staff except peer educators have resigned  during the year then this indicator will be awarded '0'). If the replacement for a position is not done within two months should also be awarded "0". </t>
  </si>
  <si>
    <t>50% of the PEs belong to the age group below 30 years or should match with the high /medium risk HRGs linelisted by the programme</t>
  </si>
  <si>
    <r>
      <t>Vouchers are printed and machine numbere</t>
    </r>
    <r>
      <rPr>
        <sz val="9"/>
        <color indexed="10"/>
        <rFont val="Calibri"/>
        <family val="2"/>
      </rPr>
      <t xml:space="preserve">d. </t>
    </r>
    <r>
      <rPr>
        <sz val="9"/>
        <rFont val="Calibri"/>
        <family val="2"/>
      </rPr>
      <t>Ledgers are maintained properly.</t>
    </r>
  </si>
  <si>
    <t xml:space="preserve">Whether SOEs are submitted to SACS on time in the prescribed format. </t>
  </si>
  <si>
    <r>
      <t>All vouchers are printed and</t>
    </r>
    <r>
      <rPr>
        <sz val="9"/>
        <color indexed="8"/>
        <rFont val="Calibri"/>
        <family val="2"/>
      </rPr>
      <t xml:space="preserve"> machine numbered. Whether the ledger is maintained accordingly for vouchers</t>
    </r>
  </si>
  <si>
    <r>
      <t xml:space="preserve">All payments made with proper bills and vouchers and are in place with </t>
    </r>
    <r>
      <rPr>
        <sz val="9"/>
        <color indexed="8"/>
        <rFont val="Calibri"/>
        <family val="2"/>
      </rPr>
      <t>proper approval along with the PFMS advice.</t>
    </r>
  </si>
  <si>
    <r>
      <t>Three quotations to be collected</t>
    </r>
    <r>
      <rPr>
        <sz val="9"/>
        <color indexed="8"/>
        <rFont val="Calibri"/>
        <family val="2"/>
      </rPr>
      <t xml:space="preserve">  ( Not needed where the supply is from governemt machanism)</t>
    </r>
  </si>
  <si>
    <r>
      <t>No system in place,</t>
    </r>
    <r>
      <rPr>
        <sz val="9"/>
        <color indexed="8"/>
        <rFont val="Calibri"/>
        <family val="2"/>
      </rPr>
      <t xml:space="preserve"> either by the NGO or Government system is in place</t>
    </r>
  </si>
  <si>
    <t xml:space="preserve">At least All project staff and PE positions have been filled as per project proposal </t>
  </si>
  <si>
    <t>Ratio of PEs to HRG ( a ratio of 1: 60 for FSW/MSM &amp; 1:40 for HTG &amp; IDUs)</t>
  </si>
  <si>
    <t>Line listing of HRGs and number of PEs/VPL on board.  (A 20% Variation may be considered for HRG PEs/VPL ratio as per project proposal). Please check with respective SACS for modified ratio.</t>
  </si>
  <si>
    <t>Interact with all the peer educators for core TIs.  The peer educators should be recruited at least 6 months and are trained by the project.</t>
  </si>
  <si>
    <t>Individual New HRGs registred during the year for any project services.</t>
  </si>
  <si>
    <t>Strengthining  outreach activities aginst the plan by the TIs.</t>
  </si>
  <si>
    <t>How many meetings conducted for community score card system in the year.</t>
  </si>
  <si>
    <t xml:space="preserve">Attendance sheets /appointment letters. (If there is more than 40%  PEs turnover during the contract period then this indicator will be awarded '0'). If the replacement for a position is not done within two months should also be awarded "0". </t>
  </si>
  <si>
    <t>TI -Annual Evaluation Tool  (FSW/MSM/IDU)-2019</t>
  </si>
  <si>
    <t>Targeted Intervention -Annual Evaluation Tool (FSW/MSM /TG/IDU TIs) - 2019-20</t>
  </si>
  <si>
    <t>COMMUNITY RESPONSE TO THE PROGRAM SERVICES</t>
  </si>
  <si>
    <t>100% of the active population/contract target</t>
  </si>
  <si>
    <t>Average no. of HRGs were contacted at least once in every month with any or all project services by PEs during last one year</t>
  </si>
  <si>
    <t>Discussion with the staff and verifying the registers</t>
  </si>
  <si>
    <t>How many Health Camp were planned to reach out the hard to reach population</t>
  </si>
  <si>
    <t xml:space="preserve">24 health camp </t>
  </si>
  <si>
    <t>Discussion with the staff/ Line list/ Services</t>
  </si>
  <si>
    <t>Whether Outreach team was able to identify the HRGs operating through various social networks and virtual network and how many of them are registred and reached</t>
  </si>
  <si>
    <t>Registered at least 60% of the line listed HRGs</t>
  </si>
  <si>
    <t>Reached at least 80% of the registered HRGs with services.</t>
  </si>
  <si>
    <t>Identified various social/virtual networks, listed the networks and line list of HRGs available with the project</t>
  </si>
  <si>
    <t xml:space="preserve">Verifiy the Master register/ Female ORW DIARY/ referral slips/ </t>
  </si>
  <si>
    <t>Number of active spouses and partners tested from the identified IDUs by the project.</t>
  </si>
  <si>
    <t>Number of active spouses identified during the project.</t>
  </si>
  <si>
    <t>Please collect the information from the project</t>
  </si>
  <si>
    <t>Partners and spouses are tested against the identified by the project.</t>
  </si>
  <si>
    <t>Number of active spouses and partners identifed and positives linked to ARTC.</t>
  </si>
  <si>
    <t>Please specify the number to be linked with indicator 19, which will be the denominator for indicator 19</t>
  </si>
  <si>
    <t>more than 79% tested</t>
  </si>
  <si>
    <t>50% to 79% tested</t>
  </si>
  <si>
    <t>Less 50% tested</t>
  </si>
  <si>
    <t>20% of the existing active IDU population has been put on OST</t>
  </si>
  <si>
    <t>Individual HRGs are getting Needle and Syringes as per N/S demand analysis</t>
  </si>
  <si>
    <t xml:space="preserve">Bio-medical Waste (BMW) Management </t>
  </si>
  <si>
    <t>100 % of bio-medical waste from CBS being disposed off safely</t>
  </si>
  <si>
    <t>Whether BMW guidelines are being followed for the safe disposal of waste generated in the TI programme.</t>
  </si>
  <si>
    <t>Verification of PE &amp; ORW diary, DIC record, disposal register, photographs</t>
  </si>
  <si>
    <t>Waste Disposal mechanism in place but only collection and disinfection is being done as per  guidelines</t>
  </si>
  <si>
    <t>Waste Disposal mechanism in place: collection, disinfection and final disposal being done as per guidelines</t>
  </si>
  <si>
    <t>Waste Disposal mechanism in place but only collection of waste is being done as per the guidelines</t>
  </si>
  <si>
    <t xml:space="preserve">Advocacy meeting are  conducted on need based with or with out </t>
  </si>
  <si>
    <t>Set up of crisis management team at TI level, No. of cases reported and solved within 24 hours</t>
  </si>
  <si>
    <t>At least 30 % of the (registered HRGs) are part of Committees /CBO/ / support groups</t>
  </si>
  <si>
    <t>Verify the filled in score coard, meeting minutes, and follow up actions.</t>
  </si>
  <si>
    <t xml:space="preserve"> Monthly activity calander and out reach plan for the TI staff is developed and adhered. </t>
  </si>
  <si>
    <t>Monthly review, Calander of activities &amp; outreach plan for the current year.</t>
  </si>
  <si>
    <t>Whether the monthly review is conducted, activity calander and out reach plan for the TI staff is developed, and revised plan for the subsequent month is developed.</t>
  </si>
  <si>
    <t xml:space="preserve">Verify the monthly review minutes, calander, outreach plans, and relevant reports </t>
  </si>
  <si>
    <t>Monthly meetings are conducted but not regular, calander of activities and outreach plan is not developed</t>
  </si>
  <si>
    <t>Monthly meetings are regularly conducted and calander of activities and outreach plan is developed</t>
  </si>
  <si>
    <t>Monthly meetings are regularly conducted, calander of activities and outreach plan is developed, performance is reviewed and follow up actions prompted.</t>
  </si>
  <si>
    <t>* with regard to the commodities, the stock out experienced by TI may be taken in to consideration while scoring.</t>
  </si>
  <si>
    <t>All the payments to the staff and vendors are done through the PFMS portal and advice is kept.</t>
  </si>
  <si>
    <t>820/1781</t>
  </si>
  <si>
    <t>3135/1744</t>
  </si>
  <si>
    <t>184/190</t>
  </si>
  <si>
    <t>35/36</t>
  </si>
  <si>
    <t xml:space="preserve">Started from April  2021 </t>
  </si>
  <si>
    <t>B/B-1  is maintained at TI by PE. Prioritisation of HRG done by  ORW.</t>
  </si>
  <si>
    <t>TI registered 820 HRG against the target of 800 HRG</t>
  </si>
  <si>
    <t xml:space="preserve">TI registered 190 (23.75%) new HRG against the annual target (800) </t>
  </si>
  <si>
    <t xml:space="preserve"> TI  organise 14 SOA camps (58.3%)  to reach  out the hard to reach population </t>
  </si>
  <si>
    <t xml:space="preserve">96.8 % newly registered  HRG  provided PT services </t>
  </si>
  <si>
    <t>Bio medical waste management is in place</t>
  </si>
  <si>
    <t>One case was identified and linked to  DOT Centre</t>
  </si>
  <si>
    <t xml:space="preserve">5 Advocacy meetings were held with proper documentation. </t>
  </si>
  <si>
    <t xml:space="preserve">During FGD it was found that  more than 80 % of the HRG was satisfied with TI services. </t>
  </si>
  <si>
    <t>Community members satisfied with the available services and services meet their demands.</t>
  </si>
  <si>
    <t xml:space="preserve">More than 80 % of the HRG satisfied  with  the counselling services although  counsellor need  to focus  on need based issues </t>
  </si>
  <si>
    <t xml:space="preserve">77.3 % of the HRG underwent syphilis testing twice </t>
  </si>
  <si>
    <t>All TI staff positions are filled, as per budget guidelines and timeframe.</t>
  </si>
  <si>
    <t>Only one ORW resigned during the evaluation period.</t>
  </si>
  <si>
    <t>All 3 outreach workers are from community.</t>
  </si>
  <si>
    <t>PE: HRG ration is 1: 59</t>
  </si>
  <si>
    <t>Average age of the HRG is 25yrs where as average age of PE is 33.5 years.</t>
  </si>
  <si>
    <t>Average ORW:HRG ration is 1:273</t>
  </si>
  <si>
    <t>Job description is given to each staff and also available at NGO level. Same is reflected in their plans.</t>
  </si>
  <si>
    <t>Both attendance and leave record is maintained.</t>
  </si>
  <si>
    <t>PMC has been formed and quarterly meetings has been conducted.</t>
  </si>
  <si>
    <t xml:space="preserve">Crisis management committee is formed and meeting are conducted quarterly. Although no case crisis has been reported. </t>
  </si>
  <si>
    <t>Utilisation is 91%</t>
  </si>
  <si>
    <t>Utilistion of Fund as per guidelines.</t>
  </si>
  <si>
    <t>Expenditure incurred as per approved budget.</t>
  </si>
  <si>
    <t>Seprate Bank account in Sec-4 Panchkula</t>
  </si>
  <si>
    <t>Seprate bank account maintained.</t>
  </si>
  <si>
    <t>All the payment made with proper bills and other supporting documents.</t>
  </si>
  <si>
    <t>All the payment made with proper bills and other supporting documents .</t>
  </si>
  <si>
    <t xml:space="preserve">No all payment not through PFMS. </t>
  </si>
  <si>
    <t>All the payment made through PMFS portal. Voucher dt. 23.10.2020 nothing is debit and credit only narration is written. The same thing in each vouchers.</t>
  </si>
  <si>
    <t>Cash transation is above Rs.5000/- Mostly cash payment is done in each month. The amount reimbursed in PM account.</t>
  </si>
  <si>
    <t>From BBN Traders Syphlis/ TP Test kits is purchasing but payment done on cash basis not through PFMS. The payment could be through PFMS. The commodies are purchasing from at least two years.</t>
  </si>
  <si>
    <t>Vouchers were printed and machine numbered. But vouchers are not in serial order. Vochuer no. 1279 on 23.10.20 but voucher number 1283 on 29.09.2020 means voucher made on their own convenience.</t>
  </si>
  <si>
    <t xml:space="preserve">Vouchers were printed and machine numbered and    ledgers were   maintained. </t>
  </si>
  <si>
    <t>Cash book maintained after month end.</t>
  </si>
  <si>
    <t>Cash book maintain on monthly basis.</t>
  </si>
  <si>
    <t>SOEs were submitted on time.</t>
  </si>
  <si>
    <t>SOEs were submitted to SACS on time in the prescribed Format and  records for the same was available.</t>
  </si>
  <si>
    <t>No mismatch with physical and financial report.</t>
  </si>
  <si>
    <t>There are no mismatch with physical and financial report.</t>
  </si>
  <si>
    <t>Audit report was available at NGO</t>
  </si>
  <si>
    <t>Audit report was available to verify weather the audit recommendations are applied . All the recommendation are taken into consideration.</t>
  </si>
  <si>
    <t>Lubricant Jelly is procurement as per need</t>
  </si>
  <si>
    <t>The procuremnet system for purchse of Material was followed by the NGO.</t>
  </si>
  <si>
    <t xml:space="preserve">Monthly hot spot wise plan was formed by TI every month. Monthly meetings are regularly conducted by TI </t>
  </si>
  <si>
    <t xml:space="preserve">99 %  of the target population were provided with all services during the evaluation period. </t>
  </si>
  <si>
    <t xml:space="preserve">Peer  Educator met the HRG at the HOT spot and provided services. </t>
  </si>
  <si>
    <t xml:space="preserve">TI registered 37 new HRG with the social network. Apps like Ginger and Bullet are mostly in used </t>
  </si>
  <si>
    <t xml:space="preserve">TI providing STI clinic services with the help of one government and 4 BAMS. All are trained. Network clinic cards are maintained </t>
  </si>
  <si>
    <t xml:space="preserve">55.62% of the  HRG  attending STI clinic were counselled </t>
  </si>
  <si>
    <t xml:space="preserve">80.5 %  of the  HRG  test during the  contact  period. </t>
  </si>
  <si>
    <t xml:space="preserve">Out of 36 HIV positive 35 are linked with ART </t>
  </si>
  <si>
    <t xml:space="preserve">4  crisis  management  meetings were held. Various stakeholders  were involved. Although no case of crisis has been reported </t>
  </si>
  <si>
    <t>Project is implemented since 2007 but no effort has been made for formation of CBO. Very few HRG are members of different committees</t>
  </si>
  <si>
    <t>Condom Demand 234684 and Condom Distributed 262320</t>
  </si>
  <si>
    <t xml:space="preserve">During field visit evaluation team met the stakeholder and stakeholder involvement in the project was very much visible. They are actively participated in the TI </t>
  </si>
  <si>
    <t>Induction/orientation training is conducted for all new team members and training register for same is maintained.</t>
  </si>
  <si>
    <t xml:space="preserve">PD attended all the meet ngs  and   review although  no  action  take  report   has been formed </t>
  </si>
  <si>
    <t>Assets are codified and assists register is well maintained.</t>
  </si>
  <si>
    <t>743  HRG undergone  twice for RMC in last one year</t>
  </si>
  <si>
    <t>Name of the NGO:Family Planning Association of India (MSM TI)</t>
  </si>
  <si>
    <t>District:Chandigarh</t>
  </si>
  <si>
    <t>State:Chandigarh</t>
  </si>
  <si>
    <t>Individual HRG tracking sheet is available and updated. 820 HRG tested once, 644 tested twice, 743 HRG visited STI clinic 4 times</t>
  </si>
  <si>
    <t xml:space="preserve">5 Peer educator were replaced  during  the evaluation period.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</si>
</sst>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0" x14ac:knownFonts="1">
    <font>
      <sz val="11"/>
      <color theme="1"/>
      <name val="Calibri"/>
      <family val="2"/>
      <scheme val="minor"/>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b/>
      <sz val="14"/>
      <color indexed="8"/>
      <name val="Calibri"/>
      <family val="2"/>
    </font>
    <font>
      <b/>
      <sz val="10"/>
      <name val="Times New Roman"/>
      <family val="1"/>
    </font>
    <font>
      <sz val="9"/>
      <name val="Calibri"/>
      <family val="2"/>
    </font>
    <font>
      <sz val="9"/>
      <color indexed="10"/>
      <name val="Calibri"/>
      <family val="2"/>
    </font>
    <font>
      <sz val="9"/>
      <color indexed="8"/>
      <name val="Calibri"/>
      <family val="2"/>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8"/>
      <color theme="1"/>
      <name val="Calibri"/>
      <family val="2"/>
      <scheme val="minor"/>
    </font>
    <font>
      <sz val="9"/>
      <name val="Calibri"/>
      <family val="2"/>
      <scheme val="minor"/>
    </font>
    <font>
      <b/>
      <sz val="14"/>
      <color rgb="FFC00000"/>
      <name val="Times New Roman"/>
      <family val="1"/>
    </font>
    <font>
      <sz val="14"/>
      <color rgb="FFFF0000"/>
      <name val="Times New Roman"/>
      <family val="1"/>
    </font>
    <font>
      <sz val="14"/>
      <color rgb="FF7030A0"/>
      <name val="Times New Roman"/>
      <family val="1"/>
    </font>
    <font>
      <sz val="9"/>
      <color theme="1"/>
      <name val="Calibri"/>
      <family val="2"/>
      <scheme val="minor"/>
    </font>
    <font>
      <b/>
      <sz val="9"/>
      <color theme="1"/>
      <name val="Calibri"/>
      <family val="2"/>
      <scheme val="minor"/>
    </font>
    <font>
      <b/>
      <sz val="9"/>
      <name val="Calibri"/>
      <family val="2"/>
      <scheme val="minor"/>
    </font>
    <font>
      <b/>
      <sz val="12"/>
      <color rgb="FFFF0000"/>
      <name val="Calibri"/>
      <family val="2"/>
      <scheme val="minor"/>
    </font>
    <font>
      <b/>
      <sz val="16"/>
      <color rgb="FF002060"/>
      <name val="Times New Roman"/>
      <family val="1"/>
    </font>
    <font>
      <b/>
      <sz val="16"/>
      <color theme="3" tint="-0.249977111117893"/>
      <name val="Times New Roman"/>
      <family val="1"/>
    </font>
    <font>
      <b/>
      <u/>
      <sz val="18"/>
      <color theme="1"/>
      <name val="Times New Roman"/>
      <family val="1"/>
    </font>
    <font>
      <b/>
      <u/>
      <sz val="16"/>
      <color theme="1"/>
      <name val="Times New Roman"/>
      <family val="1"/>
    </font>
    <font>
      <b/>
      <sz val="18"/>
      <color theme="3" tint="-0.249977111117893"/>
      <name val="Times New Roman"/>
      <family val="1"/>
    </font>
    <font>
      <b/>
      <sz val="9"/>
      <color indexed="8"/>
      <name val="Calibri"/>
      <family val="2"/>
      <scheme val="minor"/>
    </font>
    <font>
      <b/>
      <u/>
      <sz val="9"/>
      <color theme="1"/>
      <name val="Calibri"/>
      <family val="2"/>
      <scheme val="minor"/>
    </font>
    <font>
      <b/>
      <sz val="9"/>
      <color rgb="FFC00000"/>
      <name val="Calibri"/>
      <family val="2"/>
      <scheme val="minor"/>
    </font>
    <font>
      <b/>
      <sz val="10"/>
      <color theme="1"/>
      <name val="Times New Roman"/>
      <family val="1"/>
    </font>
    <font>
      <b/>
      <sz val="14"/>
      <color theme="1"/>
      <name val="Calibri"/>
      <family val="2"/>
    </font>
    <font>
      <sz val="11"/>
      <color theme="1"/>
      <name val="Calibri"/>
      <family val="2"/>
    </font>
    <font>
      <sz val="10"/>
      <color theme="1"/>
      <name val="Calibri"/>
      <family val="2"/>
    </font>
    <font>
      <b/>
      <sz val="10"/>
      <name val="Calibri"/>
      <family val="2"/>
    </font>
    <font>
      <b/>
      <sz val="12"/>
      <name val="Times New Roman"/>
      <family val="1"/>
    </font>
    <font>
      <b/>
      <sz val="10"/>
      <color rgb="FF000000"/>
      <name val="Calibri"/>
      <family val="2"/>
    </font>
    <font>
      <sz val="12"/>
      <color rgb="FF000000"/>
      <name val="Times New Roman"/>
      <family val="1"/>
    </font>
    <font>
      <sz val="12"/>
      <color rgb="FFFF0000"/>
      <name val="Times New Roman"/>
      <family val="1"/>
    </font>
  </fonts>
  <fills count="1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rgb="FFFFFF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309">
    <xf numFmtId="0" fontId="0" fillId="0" borderId="0" xfId="0"/>
    <xf numFmtId="0" fontId="0" fillId="0" borderId="0" xfId="0"/>
    <xf numFmtId="0" fontId="0" fillId="0" borderId="0" xfId="0" applyBorder="1"/>
    <xf numFmtId="0" fontId="12" fillId="0" borderId="0" xfId="0" applyFont="1"/>
    <xf numFmtId="0" fontId="12" fillId="0" borderId="0" xfId="0" applyFont="1" applyFill="1" applyBorder="1" applyAlignment="1"/>
    <xf numFmtId="0" fontId="12" fillId="0" borderId="0" xfId="0" applyFont="1" applyFill="1"/>
    <xf numFmtId="0" fontId="12" fillId="0" borderId="0" xfId="0" applyFont="1" applyFill="1" applyBorder="1"/>
    <xf numFmtId="0" fontId="12" fillId="0" borderId="0" xfId="0" applyFont="1" applyBorder="1"/>
    <xf numFmtId="0" fontId="12" fillId="0" borderId="0" xfId="0" applyFont="1" applyAlignment="1">
      <alignment horizontal="center"/>
    </xf>
    <xf numFmtId="0" fontId="13" fillId="2" borderId="1" xfId="0" applyFont="1" applyFill="1" applyBorder="1" applyAlignment="1">
      <alignment horizontal="left" vertical="top" wrapText="1"/>
    </xf>
    <xf numFmtId="0" fontId="13" fillId="0" borderId="1" xfId="0" applyFont="1" applyFill="1" applyBorder="1" applyAlignment="1">
      <alignment horizontal="left" vertical="top" wrapText="1"/>
    </xf>
    <xf numFmtId="0" fontId="14" fillId="0" borderId="1" xfId="0" applyFont="1" applyBorder="1" applyAlignment="1">
      <alignment horizontal="left" vertical="top"/>
    </xf>
    <xf numFmtId="0" fontId="13" fillId="0" borderId="1" xfId="0" applyFont="1" applyBorder="1" applyAlignment="1">
      <alignment horizontal="left" vertical="top" wrapText="1"/>
    </xf>
    <xf numFmtId="0" fontId="1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Border="1" applyAlignment="1">
      <alignment horizontal="left" vertical="top" wrapText="1"/>
    </xf>
    <xf numFmtId="0" fontId="0" fillId="0" borderId="1" xfId="0" applyBorder="1"/>
    <xf numFmtId="0" fontId="2" fillId="0" borderId="1" xfId="0" applyFont="1" applyFill="1" applyBorder="1" applyAlignment="1">
      <alignment horizontal="left" vertical="top" wrapText="1"/>
    </xf>
    <xf numFmtId="0" fontId="13" fillId="4" borderId="1" xfId="0" applyFont="1" applyFill="1" applyBorder="1" applyAlignment="1">
      <alignment horizontal="left" vertical="top" wrapText="1"/>
    </xf>
    <xf numFmtId="0" fontId="11" fillId="5" borderId="1" xfId="0" applyFont="1" applyFill="1" applyBorder="1" applyAlignment="1">
      <alignment horizontal="left" vertical="center" wrapText="1"/>
    </xf>
    <xf numFmtId="0" fontId="12" fillId="6" borderId="0" xfId="0" applyFont="1" applyFill="1" applyBorder="1"/>
    <xf numFmtId="0" fontId="12" fillId="6" borderId="0" xfId="0" applyFont="1" applyFill="1"/>
    <xf numFmtId="0" fontId="15" fillId="0" borderId="0" xfId="0" applyFont="1"/>
    <xf numFmtId="0" fontId="15" fillId="7" borderId="0" xfId="0" applyFont="1" applyFill="1" applyBorder="1"/>
    <xf numFmtId="0" fontId="15" fillId="7" borderId="0" xfId="0" applyFont="1" applyFill="1"/>
    <xf numFmtId="0" fontId="4" fillId="0" borderId="1" xfId="0" applyFont="1" applyBorder="1" applyAlignment="1">
      <alignment horizontal="left" vertical="top"/>
    </xf>
    <xf numFmtId="0" fontId="15" fillId="0" borderId="0" xfId="0" applyFont="1" applyFill="1"/>
    <xf numFmtId="0" fontId="15" fillId="8" borderId="0" xfId="0" applyFont="1" applyFill="1"/>
    <xf numFmtId="0" fontId="15" fillId="0" borderId="0" xfId="0" applyFont="1" applyFill="1" applyBorder="1"/>
    <xf numFmtId="0" fontId="16" fillId="9" borderId="0" xfId="0" applyFont="1" applyFill="1" applyBorder="1"/>
    <xf numFmtId="0" fontId="16" fillId="9" borderId="0" xfId="0" applyFont="1" applyFill="1"/>
    <xf numFmtId="0" fontId="4" fillId="10" borderId="3" xfId="0" applyFont="1" applyFill="1" applyBorder="1" applyAlignment="1">
      <alignment horizontal="left" vertical="top"/>
    </xf>
    <xf numFmtId="0" fontId="17" fillId="0" borderId="1" xfId="0" applyFont="1" applyBorder="1"/>
    <xf numFmtId="0" fontId="18" fillId="0" borderId="1" xfId="0" applyFont="1" applyBorder="1" applyAlignment="1">
      <alignment vertical="top" wrapText="1"/>
    </xf>
    <xf numFmtId="0" fontId="13" fillId="0" borderId="1" xfId="0" applyFont="1" applyBorder="1" applyAlignment="1">
      <alignment horizontal="justify" vertical="top"/>
    </xf>
    <xf numFmtId="0" fontId="3" fillId="0" borderId="1" xfId="0" applyFont="1" applyFill="1" applyBorder="1" applyAlignment="1">
      <alignment vertical="top" wrapText="1"/>
    </xf>
    <xf numFmtId="0" fontId="3" fillId="0" borderId="1" xfId="0" applyFont="1" applyBorder="1" applyAlignment="1">
      <alignment horizontal="justify" vertical="top"/>
    </xf>
    <xf numFmtId="0" fontId="3" fillId="0" borderId="1" xfId="0" applyFont="1" applyBorder="1" applyAlignment="1">
      <alignment vertical="top" wrapText="1"/>
    </xf>
    <xf numFmtId="0" fontId="13" fillId="0" borderId="1" xfId="0" applyFont="1" applyBorder="1"/>
    <xf numFmtId="0" fontId="19" fillId="0" borderId="1" xfId="0" applyFont="1" applyBorder="1" applyAlignment="1">
      <alignment horizontal="center"/>
    </xf>
    <xf numFmtId="0" fontId="11" fillId="6" borderId="1" xfId="0" applyFont="1" applyFill="1" applyBorder="1" applyAlignment="1">
      <alignment vertical="top" wrapText="1"/>
    </xf>
    <xf numFmtId="0" fontId="11" fillId="0" borderId="1" xfId="0" applyFont="1" applyBorder="1"/>
    <xf numFmtId="164" fontId="11" fillId="0" borderId="1" xfId="0" applyNumberFormat="1" applyFont="1" applyBorder="1"/>
    <xf numFmtId="0" fontId="20" fillId="0" borderId="1" xfId="0" applyFont="1" applyBorder="1"/>
    <xf numFmtId="1" fontId="14" fillId="0" borderId="1" xfId="0" applyNumberFormat="1" applyFont="1" applyBorder="1"/>
    <xf numFmtId="1" fontId="11" fillId="0" borderId="1" xfId="0" applyNumberFormat="1" applyFont="1" applyBorder="1"/>
    <xf numFmtId="1" fontId="3" fillId="0" borderId="1" xfId="0" applyNumberFormat="1" applyFont="1" applyFill="1" applyBorder="1" applyAlignment="1">
      <alignment horizontal="center" vertical="center" wrapText="1"/>
    </xf>
    <xf numFmtId="164" fontId="21" fillId="0" borderId="1" xfId="0" applyNumberFormat="1" applyFont="1" applyBorder="1"/>
    <xf numFmtId="0" fontId="22" fillId="0" borderId="0" xfId="0" applyFont="1"/>
    <xf numFmtId="0" fontId="23" fillId="0" borderId="0" xfId="0" applyFont="1"/>
    <xf numFmtId="1" fontId="3" fillId="0" borderId="1" xfId="0" applyNumberFormat="1" applyFont="1" applyFill="1" applyBorder="1" applyAlignment="1" applyProtection="1">
      <alignment horizontal="center" vertical="center" wrapText="1"/>
      <protection locked="0"/>
    </xf>
    <xf numFmtId="0" fontId="3" fillId="10" borderId="1" xfId="0" applyFont="1" applyFill="1" applyBorder="1" applyAlignment="1">
      <alignment horizontal="left" vertical="top" wrapText="1"/>
    </xf>
    <xf numFmtId="0" fontId="13" fillId="10" borderId="1" xfId="0" applyFont="1" applyFill="1" applyBorder="1" applyAlignment="1">
      <alignment horizontal="left" vertical="top"/>
    </xf>
    <xf numFmtId="0" fontId="14" fillId="3" borderId="3" xfId="0" applyFont="1" applyFill="1" applyBorder="1" applyAlignment="1">
      <alignment horizontal="left" vertical="top"/>
    </xf>
    <xf numFmtId="164" fontId="11" fillId="11" borderId="1" xfId="0" applyNumberFormat="1" applyFont="1" applyFill="1" applyBorder="1" applyAlignment="1" applyProtection="1">
      <alignment horizontal="center" vertical="center" wrapText="1"/>
      <protection locked="0"/>
    </xf>
    <xf numFmtId="0" fontId="13" fillId="0" borderId="4" xfId="0" applyFont="1" applyBorder="1" applyAlignment="1">
      <alignment horizontal="left" vertical="top"/>
    </xf>
    <xf numFmtId="0" fontId="4" fillId="10" borderId="5" xfId="0" applyFont="1" applyFill="1" applyBorder="1" applyAlignment="1">
      <alignment horizontal="left" vertical="top"/>
    </xf>
    <xf numFmtId="0" fontId="3" fillId="0" borderId="4" xfId="0" applyFont="1" applyBorder="1" applyAlignment="1">
      <alignment horizontal="left" vertical="top"/>
    </xf>
    <xf numFmtId="0" fontId="4" fillId="0" borderId="6" xfId="0" applyFont="1" applyBorder="1" applyAlignment="1">
      <alignment horizontal="left" vertical="top"/>
    </xf>
    <xf numFmtId="0" fontId="17" fillId="0" borderId="8" xfId="0" applyFont="1" applyBorder="1" applyAlignment="1">
      <alignment horizontal="center"/>
    </xf>
    <xf numFmtId="0" fontId="12" fillId="0" borderId="4" xfId="0" applyFont="1" applyBorder="1"/>
    <xf numFmtId="0" fontId="12" fillId="0" borderId="9" xfId="0" applyFont="1" applyBorder="1" applyAlignment="1">
      <alignment horizontal="center"/>
    </xf>
    <xf numFmtId="0" fontId="12" fillId="0" borderId="10" xfId="0" applyFont="1" applyBorder="1"/>
    <xf numFmtId="1" fontId="24" fillId="0" borderId="11" xfId="0" applyNumberFormat="1" applyFont="1" applyBorder="1"/>
    <xf numFmtId="0" fontId="11" fillId="0" borderId="1" xfId="0" applyFont="1" applyBorder="1" applyAlignment="1">
      <alignment horizontal="center"/>
    </xf>
    <xf numFmtId="0" fontId="11" fillId="5" borderId="1" xfId="0" applyFont="1" applyFill="1" applyBorder="1" applyAlignment="1">
      <alignment horizontal="center" vertical="center" wrapText="1"/>
    </xf>
    <xf numFmtId="0" fontId="25" fillId="0" borderId="1" xfId="0" applyFont="1" applyFill="1" applyBorder="1" applyAlignment="1">
      <alignment horizontal="left" vertical="top" wrapText="1"/>
    </xf>
    <xf numFmtId="0" fontId="26" fillId="10" borderId="1" xfId="0" applyFont="1" applyFill="1" applyBorder="1" applyAlignment="1">
      <alignment horizontal="left" vertical="top" wrapText="1"/>
    </xf>
    <xf numFmtId="0" fontId="14" fillId="5" borderId="1" xfId="0" applyFont="1" applyFill="1" applyBorder="1" applyAlignment="1">
      <alignment horizontal="center"/>
    </xf>
    <xf numFmtId="0" fontId="14" fillId="5" borderId="4" xfId="0" applyFont="1" applyFill="1" applyBorder="1" applyAlignment="1">
      <alignment horizontal="center"/>
    </xf>
    <xf numFmtId="0" fontId="1" fillId="12" borderId="1" xfId="0" applyFont="1" applyFill="1" applyBorder="1" applyAlignment="1">
      <alignment horizontal="center" vertical="center"/>
    </xf>
    <xf numFmtId="0" fontId="2" fillId="12" borderId="6" xfId="0" applyFont="1" applyFill="1" applyBorder="1" applyAlignment="1">
      <alignment horizontal="center" vertical="top"/>
    </xf>
    <xf numFmtId="0" fontId="2" fillId="12" borderId="1" xfId="0" applyFont="1" applyFill="1" applyBorder="1" applyAlignment="1">
      <alignment horizontal="center" vertical="top"/>
    </xf>
    <xf numFmtId="0" fontId="2" fillId="12" borderId="1" xfId="0" applyFont="1" applyFill="1" applyBorder="1" applyAlignment="1">
      <alignment horizontal="center" vertical="top" wrapText="1"/>
    </xf>
    <xf numFmtId="0" fontId="13" fillId="12" borderId="1" xfId="0" applyFont="1" applyFill="1" applyBorder="1"/>
    <xf numFmtId="0" fontId="6" fillId="12" borderId="1" xfId="0" applyFont="1" applyFill="1" applyBorder="1" applyAlignment="1">
      <alignment horizontal="center" vertical="center"/>
    </xf>
    <xf numFmtId="0" fontId="2" fillId="3" borderId="12" xfId="0" applyFont="1" applyFill="1" applyBorder="1" applyAlignment="1">
      <alignment horizontal="left" vertical="top"/>
    </xf>
    <xf numFmtId="0" fontId="2" fillId="3" borderId="13" xfId="0" applyFont="1" applyFill="1" applyBorder="1" applyAlignment="1">
      <alignment horizontal="left" vertical="top"/>
    </xf>
    <xf numFmtId="0" fontId="3" fillId="0" borderId="14" xfId="0" applyFont="1" applyFill="1" applyBorder="1" applyAlignment="1">
      <alignment horizontal="left" vertical="top" wrapText="1"/>
    </xf>
    <xf numFmtId="0" fontId="13" fillId="4" borderId="14" xfId="0" applyFont="1" applyFill="1" applyBorder="1" applyAlignment="1">
      <alignment horizontal="left" vertical="top" wrapText="1"/>
    </xf>
    <xf numFmtId="0" fontId="3" fillId="4" borderId="14" xfId="0" applyFont="1" applyFill="1" applyBorder="1" applyAlignment="1">
      <alignment horizontal="left" vertical="top" wrapText="1"/>
    </xf>
    <xf numFmtId="1" fontId="3" fillId="0" borderId="14" xfId="0" applyNumberFormat="1" applyFont="1" applyFill="1" applyBorder="1" applyAlignment="1" applyProtection="1">
      <alignment horizontal="center" vertical="center"/>
      <protection locked="0"/>
    </xf>
    <xf numFmtId="0" fontId="13" fillId="0" borderId="14" xfId="0" applyFont="1" applyFill="1" applyBorder="1" applyAlignment="1">
      <alignment horizontal="left" vertical="top" wrapText="1"/>
    </xf>
    <xf numFmtId="0" fontId="3" fillId="0" borderId="14" xfId="0" applyFont="1" applyBorder="1" applyAlignment="1">
      <alignment horizontal="left" vertical="top" wrapText="1"/>
    </xf>
    <xf numFmtId="9" fontId="3" fillId="0" borderId="14" xfId="0" applyNumberFormat="1" applyFont="1" applyFill="1" applyBorder="1" applyAlignment="1">
      <alignment horizontal="left" vertical="top" wrapText="1"/>
    </xf>
    <xf numFmtId="9" fontId="13" fillId="4" borderId="14" xfId="0" applyNumberFormat="1" applyFont="1" applyFill="1" applyBorder="1" applyAlignment="1">
      <alignment horizontal="left" vertical="top" wrapText="1"/>
    </xf>
    <xf numFmtId="1" fontId="3" fillId="0" borderId="14" xfId="0" applyNumberFormat="1" applyFont="1" applyBorder="1" applyAlignment="1" applyProtection="1">
      <alignment horizontal="center" vertical="center" wrapText="1"/>
      <protection locked="0"/>
    </xf>
    <xf numFmtId="9" fontId="13" fillId="0" borderId="14" xfId="0" applyNumberFormat="1" applyFont="1" applyFill="1" applyBorder="1" applyAlignment="1">
      <alignment horizontal="left" vertical="top" wrapText="1"/>
    </xf>
    <xf numFmtId="1" fontId="3" fillId="0" borderId="14" xfId="0" applyNumberFormat="1" applyFont="1" applyFill="1" applyBorder="1" applyAlignment="1" applyProtection="1">
      <alignment horizontal="center" vertical="center" wrapText="1"/>
      <protection locked="0"/>
    </xf>
    <xf numFmtId="0" fontId="3" fillId="2" borderId="14" xfId="0" applyFont="1" applyFill="1" applyBorder="1" applyAlignment="1">
      <alignment horizontal="left" vertical="top"/>
    </xf>
    <xf numFmtId="0" fontId="3" fillId="0" borderId="14" xfId="0" applyFont="1" applyBorder="1" applyAlignment="1" applyProtection="1">
      <alignment horizontal="center" vertical="center" wrapText="1"/>
      <protection locked="0"/>
    </xf>
    <xf numFmtId="1" fontId="3" fillId="2" borderId="14" xfId="0" applyNumberFormat="1" applyFont="1" applyFill="1" applyBorder="1" applyAlignment="1" applyProtection="1">
      <alignment horizontal="center" vertical="center" wrapText="1"/>
      <protection locked="0"/>
    </xf>
    <xf numFmtId="0" fontId="3" fillId="0" borderId="15" xfId="0" applyFont="1" applyFill="1" applyBorder="1" applyAlignment="1" applyProtection="1">
      <alignment horizontal="left" vertical="top"/>
      <protection locked="0"/>
    </xf>
    <xf numFmtId="9" fontId="3" fillId="4" borderId="14" xfId="0" applyNumberFormat="1" applyFont="1" applyFill="1" applyBorder="1" applyAlignment="1">
      <alignment horizontal="left" vertical="top" wrapText="1"/>
    </xf>
    <xf numFmtId="0" fontId="3" fillId="0" borderId="15" xfId="0" applyFont="1" applyFill="1" applyBorder="1" applyAlignment="1" applyProtection="1">
      <alignment horizontal="left" vertical="top" wrapText="1"/>
      <protection locked="0"/>
    </xf>
    <xf numFmtId="0" fontId="28" fillId="0" borderId="15" xfId="0" applyFont="1" applyFill="1" applyBorder="1" applyAlignment="1" applyProtection="1">
      <alignment horizontal="left" vertical="top"/>
      <protection locked="0"/>
    </xf>
    <xf numFmtId="0" fontId="3" fillId="0" borderId="16" xfId="0" applyFont="1" applyFill="1" applyBorder="1" applyAlignment="1">
      <alignment horizontal="left" vertical="top"/>
    </xf>
    <xf numFmtId="1" fontId="3" fillId="0" borderId="14" xfId="0" applyNumberFormat="1" applyFont="1" applyFill="1" applyBorder="1" applyAlignment="1">
      <alignment horizontal="center" vertical="center" wrapText="1"/>
    </xf>
    <xf numFmtId="0" fontId="3" fillId="8" borderId="15" xfId="0" applyFont="1" applyFill="1" applyBorder="1" applyAlignment="1">
      <alignment horizontal="left" vertical="top"/>
    </xf>
    <xf numFmtId="0" fontId="13" fillId="10" borderId="14" xfId="0" applyFont="1" applyFill="1" applyBorder="1" applyAlignment="1">
      <alignment horizontal="left" vertical="top" wrapText="1"/>
    </xf>
    <xf numFmtId="0" fontId="13" fillId="0" borderId="14" xfId="0" applyFont="1" applyBorder="1" applyAlignment="1">
      <alignment horizontal="left" vertical="top" wrapText="1"/>
    </xf>
    <xf numFmtId="0" fontId="13" fillId="0" borderId="17" xfId="0" applyFont="1" applyFill="1" applyBorder="1" applyAlignment="1">
      <alignment horizontal="left" vertical="top" wrapText="1"/>
    </xf>
    <xf numFmtId="0" fontId="3" fillId="0" borderId="17" xfId="0" applyFont="1" applyFill="1" applyBorder="1" applyAlignment="1">
      <alignment horizontal="left" vertical="top" wrapText="1"/>
    </xf>
    <xf numFmtId="0" fontId="13" fillId="2" borderId="17" xfId="0" applyFont="1" applyFill="1" applyBorder="1" applyAlignment="1">
      <alignment horizontal="left" vertical="top" wrapText="1"/>
    </xf>
    <xf numFmtId="1" fontId="3" fillId="0" borderId="17" xfId="0" applyNumberFormat="1" applyFont="1" applyFill="1" applyBorder="1" applyAlignment="1" applyProtection="1">
      <alignment horizontal="center" vertical="center" wrapText="1"/>
      <protection locked="0"/>
    </xf>
    <xf numFmtId="0" fontId="0" fillId="0" borderId="0" xfId="0" applyAlignment="1">
      <alignment wrapText="1"/>
    </xf>
    <xf numFmtId="0" fontId="29" fillId="0" borderId="0" xfId="0" applyFont="1"/>
    <xf numFmtId="0" fontId="30" fillId="11" borderId="1" xfId="0" applyFont="1" applyFill="1" applyBorder="1" applyAlignment="1">
      <alignment horizontal="center" vertical="top"/>
    </xf>
    <xf numFmtId="0" fontId="31" fillId="0" borderId="1" xfId="0" applyFont="1" applyBorder="1" applyAlignment="1">
      <alignment horizontal="center" vertical="center" wrapText="1"/>
    </xf>
    <xf numFmtId="0" fontId="25" fillId="0" borderId="1" xfId="0" applyFont="1" applyBorder="1" applyAlignment="1">
      <alignment horizontal="left" vertical="top" wrapText="1"/>
    </xf>
    <xf numFmtId="0" fontId="25" fillId="0" borderId="1" xfId="0" applyFont="1" applyBorder="1" applyAlignment="1">
      <alignment vertical="top" wrapText="1"/>
    </xf>
    <xf numFmtId="0" fontId="29" fillId="0" borderId="0" xfId="0" applyFont="1" applyAlignment="1">
      <alignment vertical="top"/>
    </xf>
    <xf numFmtId="0" fontId="29" fillId="0" borderId="1" xfId="0" applyFont="1" applyBorder="1"/>
    <xf numFmtId="0" fontId="13" fillId="13" borderId="14" xfId="0" applyFont="1" applyFill="1" applyBorder="1" applyAlignment="1">
      <alignment horizontal="center" vertical="top"/>
    </xf>
    <xf numFmtId="1" fontId="3" fillId="13" borderId="14" xfId="0" applyNumberFormat="1" applyFont="1" applyFill="1" applyBorder="1" applyAlignment="1">
      <alignment horizontal="center" vertical="center" wrapText="1"/>
    </xf>
    <xf numFmtId="0" fontId="13" fillId="13" borderId="15" xfId="0" applyFont="1" applyFill="1" applyBorder="1" applyAlignment="1">
      <alignment horizontal="left" vertical="top"/>
    </xf>
    <xf numFmtId="0" fontId="13" fillId="13" borderId="14" xfId="0" applyFont="1" applyFill="1" applyBorder="1" applyAlignment="1">
      <alignment horizontal="left" vertical="top"/>
    </xf>
    <xf numFmtId="0" fontId="29" fillId="0" borderId="1" xfId="0" applyFont="1" applyFill="1" applyBorder="1" applyAlignment="1">
      <alignment horizontal="left" vertical="top" wrapText="1"/>
    </xf>
    <xf numFmtId="0" fontId="29" fillId="0" borderId="1" xfId="0" applyFont="1" applyBorder="1" applyAlignment="1">
      <alignment horizontal="left" vertical="top" wrapText="1"/>
    </xf>
    <xf numFmtId="0" fontId="22" fillId="4" borderId="1" xfId="0" applyFont="1" applyFill="1" applyBorder="1" applyAlignment="1">
      <alignment horizontal="left" vertical="top" wrapText="1"/>
    </xf>
    <xf numFmtId="0" fontId="22" fillId="4" borderId="1" xfId="0" applyFont="1" applyFill="1" applyBorder="1" applyAlignment="1">
      <alignment horizontal="center" vertical="top" wrapText="1"/>
    </xf>
    <xf numFmtId="0" fontId="29" fillId="4" borderId="1" xfId="0" applyFont="1" applyFill="1" applyBorder="1" applyAlignment="1">
      <alignment horizontal="left" vertical="top" wrapText="1"/>
    </xf>
    <xf numFmtId="0" fontId="29" fillId="0" borderId="1" xfId="0" applyFont="1" applyBorder="1" applyAlignment="1">
      <alignment vertical="top" wrapText="1"/>
    </xf>
    <xf numFmtId="0" fontId="13" fillId="0" borderId="1" xfId="0" applyFont="1" applyBorder="1" applyAlignment="1">
      <alignment vertical="top" wrapText="1"/>
    </xf>
    <xf numFmtId="0" fontId="13" fillId="0" borderId="16" xfId="0" applyFont="1" applyFill="1" applyBorder="1" applyAlignment="1">
      <alignment horizontal="left" vertical="top" wrapText="1"/>
    </xf>
    <xf numFmtId="0" fontId="3" fillId="0" borderId="16" xfId="0" applyFont="1" applyFill="1" applyBorder="1" applyAlignment="1">
      <alignment horizontal="left" vertical="top" wrapText="1"/>
    </xf>
    <xf numFmtId="1" fontId="14"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center" vertical="top" wrapText="1"/>
    </xf>
    <xf numFmtId="0" fontId="13" fillId="2" borderId="14" xfId="0" applyFont="1" applyFill="1" applyBorder="1" applyAlignment="1">
      <alignment horizontal="left" vertical="top" wrapText="1"/>
    </xf>
    <xf numFmtId="0" fontId="13" fillId="4" borderId="1" xfId="0" applyFont="1" applyFill="1" applyBorder="1" applyAlignment="1">
      <alignment horizontal="justify" vertical="top"/>
    </xf>
    <xf numFmtId="0" fontId="3" fillId="14" borderId="16" xfId="0" applyFont="1" applyFill="1" applyBorder="1" applyAlignment="1">
      <alignment horizontal="left" vertical="top" wrapText="1"/>
    </xf>
    <xf numFmtId="0" fontId="13" fillId="0" borderId="16" xfId="0" applyFont="1" applyFill="1" applyBorder="1" applyAlignment="1">
      <alignment horizontal="left" vertical="top"/>
    </xf>
    <xf numFmtId="0" fontId="13" fillId="0" borderId="19" xfId="0" applyFont="1" applyFill="1" applyBorder="1" applyAlignment="1">
      <alignment horizontal="left" vertical="top"/>
    </xf>
    <xf numFmtId="0" fontId="3" fillId="0" borderId="6" xfId="0" applyFont="1" applyBorder="1" applyAlignment="1">
      <alignment horizontal="left" vertical="top"/>
    </xf>
    <xf numFmtId="0" fontId="3" fillId="0" borderId="8" xfId="0" applyFont="1" applyBorder="1" applyAlignment="1">
      <alignment horizontal="left" vertical="top"/>
    </xf>
    <xf numFmtId="9" fontId="0" fillId="0" borderId="0" xfId="0" applyNumberFormat="1"/>
    <xf numFmtId="1" fontId="11" fillId="5"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xf>
    <xf numFmtId="0" fontId="13" fillId="4" borderId="16" xfId="0" applyFont="1" applyFill="1" applyBorder="1" applyAlignment="1">
      <alignment horizontal="left" vertical="top"/>
    </xf>
    <xf numFmtId="0" fontId="4"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4" borderId="6" xfId="0" applyFont="1" applyFill="1" applyBorder="1" applyAlignment="1">
      <alignment horizontal="left" vertical="top"/>
    </xf>
    <xf numFmtId="0" fontId="3" fillId="4" borderId="1" xfId="0" applyFont="1" applyFill="1" applyBorder="1" applyAlignment="1">
      <alignment horizontal="left" vertical="top" wrapText="1"/>
    </xf>
    <xf numFmtId="0" fontId="13" fillId="4" borderId="1" xfId="0" applyFont="1" applyFill="1" applyBorder="1" applyAlignment="1">
      <alignment horizontal="left" vertical="top"/>
    </xf>
    <xf numFmtId="1" fontId="3" fillId="4" borderId="1" xfId="0" applyNumberFormat="1" applyFont="1" applyFill="1" applyBorder="1" applyAlignment="1" applyProtection="1">
      <alignment horizontal="center" vertical="center" wrapText="1"/>
      <protection locked="0"/>
    </xf>
    <xf numFmtId="0" fontId="12" fillId="4" borderId="0" xfId="0" applyFont="1" applyFill="1"/>
    <xf numFmtId="0" fontId="2" fillId="12" borderId="1" xfId="0" applyFont="1" applyFill="1" applyBorder="1" applyAlignment="1">
      <alignment horizontal="center" vertical="center" wrapText="1"/>
    </xf>
    <xf numFmtId="0" fontId="3" fillId="0" borderId="14" xfId="0" applyFont="1" applyFill="1" applyBorder="1" applyAlignment="1" applyProtection="1">
      <alignment horizontal="left" vertical="center"/>
      <protection locked="0"/>
    </xf>
    <xf numFmtId="0" fontId="3" fillId="4" borderId="14" xfId="0" applyFont="1" applyFill="1" applyBorder="1" applyAlignment="1" applyProtection="1">
      <alignment horizontal="left" vertical="center"/>
      <protection locked="0"/>
    </xf>
    <xf numFmtId="0" fontId="3" fillId="0" borderId="14" xfId="0" applyFont="1" applyFill="1" applyBorder="1" applyAlignment="1" applyProtection="1">
      <alignment horizontal="left" vertical="center" wrapText="1"/>
      <protection locked="0"/>
    </xf>
    <xf numFmtId="0" fontId="13" fillId="2" borderId="14" xfId="0" applyFont="1" applyFill="1" applyBorder="1" applyAlignment="1" applyProtection="1">
      <alignment horizontal="left" vertical="center"/>
      <protection locked="0"/>
    </xf>
    <xf numFmtId="0" fontId="13" fillId="0" borderId="14" xfId="0" applyFont="1" applyFill="1" applyBorder="1" applyAlignment="1" applyProtection="1">
      <alignment horizontal="left" vertical="center" wrapText="1"/>
      <protection locked="0"/>
    </xf>
    <xf numFmtId="0" fontId="27" fillId="0" borderId="14" xfId="0" applyFont="1" applyFill="1" applyBorder="1" applyAlignment="1" applyProtection="1">
      <alignment horizontal="left" vertical="center" wrapText="1"/>
      <protection locked="0"/>
    </xf>
    <xf numFmtId="0" fontId="13" fillId="0" borderId="14" xfId="0" applyFont="1" applyFill="1" applyBorder="1" applyAlignment="1" applyProtection="1">
      <alignment horizontal="left" vertical="center"/>
      <protection locked="0"/>
    </xf>
    <xf numFmtId="0" fontId="3" fillId="4" borderId="14" xfId="0" applyFont="1" applyFill="1" applyBorder="1" applyAlignment="1">
      <alignment horizontal="left" vertical="center"/>
    </xf>
    <xf numFmtId="0" fontId="13" fillId="13" borderId="14" xfId="0" applyFont="1" applyFill="1" applyBorder="1" applyAlignment="1">
      <alignment horizontal="left" vertical="center"/>
    </xf>
    <xf numFmtId="0" fontId="13" fillId="10" borderId="14" xfId="0" applyFont="1" applyFill="1" applyBorder="1" applyAlignment="1" applyProtection="1">
      <alignment horizontal="left" vertical="center" wrapText="1"/>
      <protection locked="0"/>
    </xf>
    <xf numFmtId="0" fontId="13" fillId="0" borderId="17" xfId="0" applyFont="1" applyFill="1" applyBorder="1" applyAlignment="1" applyProtection="1">
      <alignment horizontal="left" vertical="center" wrapText="1"/>
      <protection locked="0"/>
    </xf>
    <xf numFmtId="0" fontId="4" fillId="10" borderId="3" xfId="0" applyFont="1" applyFill="1" applyBorder="1" applyAlignment="1">
      <alignment horizontal="left" vertical="center"/>
    </xf>
    <xf numFmtId="0" fontId="3" fillId="10" borderId="1" xfId="0" applyFont="1" applyFill="1" applyBorder="1" applyAlignment="1" applyProtection="1">
      <alignment horizontal="left" vertical="center" wrapText="1"/>
      <protection locked="0"/>
    </xf>
    <xf numFmtId="0" fontId="14" fillId="3" borderId="3" xfId="0" applyFont="1" applyFill="1" applyBorder="1" applyAlignment="1">
      <alignment horizontal="left" vertical="center"/>
    </xf>
    <xf numFmtId="0" fontId="13" fillId="10" borderId="1" xfId="0" applyFont="1" applyFill="1" applyBorder="1" applyAlignment="1" applyProtection="1">
      <alignment horizontal="left" vertical="center"/>
      <protection locked="0"/>
    </xf>
    <xf numFmtId="0" fontId="13" fillId="4" borderId="1" xfId="0" applyFont="1" applyFill="1" applyBorder="1" applyAlignment="1" applyProtection="1">
      <alignment horizontal="left" vertical="center"/>
      <protection locked="0"/>
    </xf>
    <xf numFmtId="0" fontId="26" fillId="10" borderId="1" xfId="0" applyFont="1" applyFill="1" applyBorder="1" applyAlignment="1" applyProtection="1">
      <alignment horizontal="left" vertical="center"/>
      <protection locked="0"/>
    </xf>
    <xf numFmtId="0" fontId="20" fillId="0" borderId="1" xfId="0" applyFont="1" applyBorder="1" applyAlignment="1">
      <alignment vertical="center"/>
    </xf>
    <xf numFmtId="0" fontId="12" fillId="0" borderId="0" xfId="0" applyFont="1" applyAlignment="1">
      <alignment vertical="center"/>
    </xf>
    <xf numFmtId="0" fontId="13" fillId="8" borderId="16" xfId="0" applyFont="1" applyFill="1" applyBorder="1" applyAlignment="1">
      <alignment horizontal="left" vertical="top"/>
    </xf>
    <xf numFmtId="0" fontId="13" fillId="8" borderId="14" xfId="0" applyFont="1" applyFill="1" applyBorder="1" applyAlignment="1">
      <alignment horizontal="left" vertical="top" wrapText="1"/>
    </xf>
    <xf numFmtId="9" fontId="13" fillId="8" borderId="14" xfId="0" applyNumberFormat="1" applyFont="1" applyFill="1" applyBorder="1" applyAlignment="1">
      <alignment horizontal="left" vertical="top" wrapText="1"/>
    </xf>
    <xf numFmtId="0" fontId="27" fillId="8" borderId="14" xfId="0" applyFont="1" applyFill="1" applyBorder="1" applyAlignment="1" applyProtection="1">
      <alignment horizontal="center" vertical="center" wrapText="1"/>
      <protection locked="0"/>
    </xf>
    <xf numFmtId="1" fontId="3" fillId="8" borderId="14" xfId="0" applyNumberFormat="1" applyFont="1" applyFill="1" applyBorder="1" applyAlignment="1" applyProtection="1">
      <alignment horizontal="center" vertical="center" wrapText="1"/>
      <protection locked="0"/>
    </xf>
    <xf numFmtId="0" fontId="13" fillId="8" borderId="14" xfId="0" applyFont="1" applyFill="1" applyBorder="1" applyAlignment="1" applyProtection="1">
      <alignment horizontal="left" vertical="center" wrapText="1"/>
      <protection locked="0"/>
    </xf>
    <xf numFmtId="0" fontId="13" fillId="8" borderId="15" xfId="0" applyFont="1" applyFill="1" applyBorder="1" applyAlignment="1" applyProtection="1">
      <alignment horizontal="left" vertical="top"/>
      <protection locked="0"/>
    </xf>
    <xf numFmtId="1" fontId="13" fillId="8" borderId="14" xfId="0" applyNumberFormat="1" applyFont="1" applyFill="1" applyBorder="1" applyAlignment="1" applyProtection="1">
      <alignment horizontal="center" vertical="center" wrapText="1"/>
      <protection locked="0"/>
    </xf>
    <xf numFmtId="0" fontId="26" fillId="8" borderId="15" xfId="0" applyFont="1" applyFill="1" applyBorder="1" applyAlignment="1" applyProtection="1">
      <alignment horizontal="left" vertical="top"/>
      <protection locked="0"/>
    </xf>
    <xf numFmtId="0" fontId="13" fillId="8" borderId="14" xfId="0" applyFont="1" applyFill="1" applyBorder="1" applyAlignment="1">
      <alignment horizontal="center" vertical="center" wrapText="1"/>
    </xf>
    <xf numFmtId="0" fontId="3" fillId="8" borderId="14" xfId="0" applyFont="1" applyFill="1" applyBorder="1" applyAlignment="1">
      <alignment horizontal="left" vertical="top" wrapText="1"/>
    </xf>
    <xf numFmtId="0" fontId="3" fillId="8" borderId="14" xfId="0" applyFont="1" applyFill="1" applyBorder="1" applyAlignment="1" applyProtection="1">
      <alignment horizontal="left" vertical="center"/>
      <protection locked="0"/>
    </xf>
    <xf numFmtId="0" fontId="13" fillId="8" borderId="14" xfId="0" applyFont="1" applyFill="1" applyBorder="1" applyAlignment="1" applyProtection="1">
      <alignment horizontal="left" vertical="center"/>
      <protection locked="0"/>
    </xf>
    <xf numFmtId="0" fontId="13" fillId="0" borderId="15" xfId="0" applyFont="1" applyFill="1" applyBorder="1" applyAlignment="1" applyProtection="1">
      <alignment horizontal="left" vertical="top" wrapText="1"/>
      <protection locked="0"/>
    </xf>
    <xf numFmtId="0" fontId="13" fillId="0" borderId="15" xfId="0" applyFont="1" applyBorder="1" applyAlignment="1" applyProtection="1">
      <alignment horizontal="left" vertical="top" wrapText="1"/>
      <protection locked="0"/>
    </xf>
    <xf numFmtId="0" fontId="3" fillId="0" borderId="18" xfId="0" applyFont="1" applyFill="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13" fillId="0" borderId="4" xfId="0" applyFont="1" applyBorder="1" applyAlignment="1" applyProtection="1">
      <alignment horizontal="left" vertical="top" wrapText="1"/>
      <protection locked="0"/>
    </xf>
    <xf numFmtId="0" fontId="13" fillId="0" borderId="4" xfId="0" applyFont="1" applyFill="1" applyBorder="1" applyAlignment="1" applyProtection="1">
      <alignment horizontal="left" vertical="top" wrapText="1"/>
      <protection locked="0"/>
    </xf>
    <xf numFmtId="0" fontId="13" fillId="4" borderId="4" xfId="0" applyFont="1" applyFill="1" applyBorder="1" applyAlignment="1" applyProtection="1">
      <alignment horizontal="left" vertical="top" wrapText="1"/>
      <protection locked="0"/>
    </xf>
    <xf numFmtId="0" fontId="13" fillId="0" borderId="7" xfId="0" applyFont="1" applyFill="1" applyBorder="1" applyAlignment="1" applyProtection="1">
      <alignment horizontal="left" vertical="top" wrapText="1"/>
      <protection locked="0"/>
    </xf>
    <xf numFmtId="0" fontId="42" fillId="0" borderId="1" xfId="0" applyFont="1" applyBorder="1" applyAlignment="1">
      <alignment horizontal="center" vertical="top"/>
    </xf>
    <xf numFmtId="0" fontId="42" fillId="4" borderId="1" xfId="0" applyFont="1" applyFill="1" applyBorder="1" applyAlignment="1">
      <alignment horizontal="center" vertical="top"/>
    </xf>
    <xf numFmtId="0" fontId="45" fillId="0" borderId="1" xfId="0" applyFont="1" applyBorder="1" applyAlignment="1" applyProtection="1">
      <alignment horizontal="center" vertical="top" wrapText="1"/>
      <protection locked="0"/>
    </xf>
    <xf numFmtId="0" fontId="45" fillId="0" borderId="1" xfId="0" applyFont="1" applyBorder="1" applyAlignment="1" applyProtection="1">
      <alignment horizontal="left" vertical="top" wrapText="1"/>
      <protection locked="0"/>
    </xf>
    <xf numFmtId="0" fontId="46" fillId="0" borderId="1" xfId="0" applyFont="1" applyBorder="1" applyAlignment="1" applyProtection="1">
      <alignment horizontal="center" vertical="top" wrapText="1"/>
      <protection locked="0"/>
    </xf>
    <xf numFmtId="0" fontId="47" fillId="0" borderId="1" xfId="0" applyFont="1" applyBorder="1" applyAlignment="1" applyProtection="1">
      <alignment horizontal="center" vertical="top" wrapText="1"/>
      <protection locked="0"/>
    </xf>
    <xf numFmtId="0" fontId="47" fillId="15" borderId="1" xfId="0" applyFont="1" applyFill="1" applyBorder="1" applyAlignment="1">
      <alignment horizontal="center" vertical="top" wrapText="1"/>
    </xf>
    <xf numFmtId="0" fontId="45" fillId="0" borderId="1" xfId="0" applyFont="1" applyBorder="1" applyAlignment="1">
      <alignment horizontal="left" vertical="top" wrapText="1"/>
    </xf>
    <xf numFmtId="0" fontId="47" fillId="0" borderId="1" xfId="0" applyFont="1" applyBorder="1" applyAlignment="1">
      <alignment horizontal="center" vertical="center"/>
    </xf>
    <xf numFmtId="0" fontId="47" fillId="0" borderId="1" xfId="0" applyFont="1" applyBorder="1" applyAlignment="1"/>
    <xf numFmtId="0" fontId="3" fillId="0" borderId="7" xfId="0" applyFont="1" applyFill="1" applyBorder="1" applyAlignment="1" applyProtection="1">
      <alignment horizontal="left" vertical="top" wrapText="1"/>
      <protection locked="0"/>
    </xf>
    <xf numFmtId="0" fontId="48" fillId="0" borderId="35" xfId="0" applyFont="1" applyBorder="1" applyAlignment="1">
      <alignment vertical="center" wrapText="1"/>
    </xf>
    <xf numFmtId="0" fontId="17" fillId="0" borderId="36" xfId="0" applyFont="1" applyBorder="1" applyAlignment="1">
      <alignment vertical="center" wrapText="1"/>
    </xf>
    <xf numFmtId="0" fontId="49" fillId="8" borderId="36" xfId="0" applyFont="1" applyFill="1" applyBorder="1" applyAlignment="1">
      <alignment vertical="center" wrapText="1"/>
    </xf>
    <xf numFmtId="0" fontId="18" fillId="15" borderId="35" xfId="0" applyFont="1" applyFill="1" applyBorder="1" applyAlignment="1">
      <alignment vertical="center" wrapText="1"/>
    </xf>
    <xf numFmtId="0" fontId="13" fillId="0" borderId="36" xfId="0" applyFont="1" applyBorder="1" applyAlignment="1">
      <alignment vertical="center" wrapText="1"/>
    </xf>
    <xf numFmtId="0" fontId="18" fillId="15" borderId="36" xfId="0" applyFont="1" applyFill="1" applyBorder="1" applyAlignment="1">
      <alignment vertical="center" wrapText="1"/>
    </xf>
    <xf numFmtId="0" fontId="18" fillId="0" borderId="36" xfId="0" applyFont="1" applyBorder="1" applyAlignment="1">
      <alignment vertical="center" wrapText="1"/>
    </xf>
    <xf numFmtId="0" fontId="0" fillId="4" borderId="1" xfId="0" applyFont="1" applyFill="1" applyBorder="1" applyAlignment="1">
      <alignment horizontal="left" vertical="center" wrapText="1"/>
    </xf>
    <xf numFmtId="0" fontId="32" fillId="4" borderId="1" xfId="0" applyFont="1" applyFill="1" applyBorder="1" applyAlignment="1" applyProtection="1">
      <alignment horizontal="left" vertical="top" wrapText="1"/>
      <protection locked="0"/>
    </xf>
    <xf numFmtId="0" fontId="16" fillId="4" borderId="1" xfId="0" applyFont="1" applyFill="1" applyBorder="1" applyAlignment="1" applyProtection="1">
      <alignment horizontal="left" vertical="top" wrapText="1"/>
      <protection locked="0"/>
    </xf>
    <xf numFmtId="0" fontId="43" fillId="4" borderId="1" xfId="0" applyFont="1" applyFill="1" applyBorder="1" applyAlignment="1">
      <alignment horizontal="left" vertical="center" wrapText="1"/>
    </xf>
    <xf numFmtId="0" fontId="12" fillId="4" borderId="1" xfId="0" applyFont="1" applyFill="1" applyBorder="1" applyAlignment="1" applyProtection="1">
      <alignment horizontal="left" vertical="top"/>
      <protection locked="0"/>
    </xf>
    <xf numFmtId="0" fontId="16" fillId="4" borderId="1" xfId="0" applyFont="1" applyFill="1" applyBorder="1" applyAlignment="1" applyProtection="1">
      <alignment horizontal="left" vertical="top"/>
      <protection locked="0"/>
    </xf>
    <xf numFmtId="0" fontId="44" fillId="4" borderId="1" xfId="0" applyFont="1" applyFill="1" applyBorder="1" applyAlignment="1">
      <alignment horizontal="left" vertical="center" wrapText="1"/>
    </xf>
    <xf numFmtId="0" fontId="17" fillId="0" borderId="11" xfId="0" applyFont="1" applyBorder="1" applyAlignment="1">
      <alignment horizontal="left"/>
    </xf>
    <xf numFmtId="0" fontId="1" fillId="12" borderId="22" xfId="0" applyFont="1" applyFill="1" applyBorder="1" applyAlignment="1">
      <alignment horizontal="center" vertical="center" wrapText="1"/>
    </xf>
    <xf numFmtId="0" fontId="1" fillId="12" borderId="23"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33" fillId="0" borderId="6" xfId="0" applyFont="1" applyFill="1" applyBorder="1" applyAlignment="1">
      <alignment horizontal="center"/>
    </xf>
    <xf numFmtId="0" fontId="34" fillId="0" borderId="1" xfId="0" applyFont="1" applyFill="1" applyBorder="1" applyAlignment="1">
      <alignment horizontal="center"/>
    </xf>
    <xf numFmtId="0" fontId="34" fillId="0" borderId="4" xfId="0" applyFont="1" applyFill="1" applyBorder="1" applyAlignment="1">
      <alignment horizontal="center"/>
    </xf>
    <xf numFmtId="0" fontId="1" fillId="12" borderId="1" xfId="0" applyFont="1" applyFill="1" applyBorder="1" applyAlignment="1">
      <alignment horizontal="center" vertical="center"/>
    </xf>
    <xf numFmtId="0" fontId="1" fillId="12" borderId="1" xfId="0" applyFont="1" applyFill="1" applyBorder="1" applyAlignment="1">
      <alignment horizontal="center" vertical="center" wrapText="1"/>
    </xf>
    <xf numFmtId="0" fontId="1" fillId="3" borderId="24" xfId="0" applyFont="1" applyFill="1" applyBorder="1" applyAlignment="1">
      <alignment horizontal="left" vertical="top"/>
    </xf>
    <xf numFmtId="0" fontId="1" fillId="3" borderId="12" xfId="0" applyFont="1" applyFill="1" applyBorder="1" applyAlignment="1">
      <alignment horizontal="left" vertical="top"/>
    </xf>
    <xf numFmtId="0" fontId="1" fillId="12" borderId="25" xfId="0" applyFont="1" applyFill="1" applyBorder="1" applyAlignment="1">
      <alignment horizontal="center" vertical="center" wrapText="1"/>
    </xf>
    <xf numFmtId="0" fontId="1" fillId="12" borderId="26" xfId="0" applyFont="1" applyFill="1" applyBorder="1" applyAlignment="1">
      <alignment horizontal="center" vertical="center" wrapText="1"/>
    </xf>
    <xf numFmtId="0" fontId="1" fillId="12" borderId="27" xfId="0" applyFont="1" applyFill="1" applyBorder="1" applyAlignment="1">
      <alignment horizontal="center" vertical="center" wrapText="1"/>
    </xf>
    <xf numFmtId="0" fontId="14" fillId="0" borderId="1" xfId="0" applyFont="1" applyBorder="1" applyAlignment="1">
      <alignment horizontal="center"/>
    </xf>
    <xf numFmtId="0" fontId="5" fillId="5" borderId="28" xfId="0" applyFont="1" applyFill="1" applyBorder="1" applyAlignment="1">
      <alignment horizontal="center"/>
    </xf>
    <xf numFmtId="0" fontId="35" fillId="5" borderId="29" xfId="0" applyFont="1" applyFill="1" applyBorder="1" applyAlignment="1">
      <alignment horizontal="center"/>
    </xf>
    <xf numFmtId="0" fontId="35" fillId="5" borderId="30" xfId="0" applyFont="1" applyFill="1" applyBorder="1" applyAlignment="1">
      <alignment horizontal="center"/>
    </xf>
    <xf numFmtId="0" fontId="1" fillId="12" borderId="6" xfId="0" applyFont="1" applyFill="1" applyBorder="1" applyAlignment="1">
      <alignment horizontal="center" vertical="center"/>
    </xf>
    <xf numFmtId="0" fontId="1" fillId="6" borderId="5" xfId="0" applyFont="1" applyFill="1" applyBorder="1" applyAlignment="1">
      <alignment horizontal="center" vertical="top"/>
    </xf>
    <xf numFmtId="0" fontId="1" fillId="6" borderId="3" xfId="0" applyFont="1" applyFill="1" applyBorder="1" applyAlignment="1">
      <alignment horizontal="center" vertical="top"/>
    </xf>
    <xf numFmtId="0" fontId="1" fillId="6" borderId="31" xfId="0" applyFont="1" applyFill="1" applyBorder="1" applyAlignment="1">
      <alignment horizontal="center" vertical="top"/>
    </xf>
    <xf numFmtId="0" fontId="14" fillId="3" borderId="5" xfId="0" applyFont="1" applyFill="1" applyBorder="1" applyAlignment="1">
      <alignment horizontal="left" vertical="top"/>
    </xf>
    <xf numFmtId="0" fontId="14" fillId="3" borderId="3" xfId="0" applyFont="1" applyFill="1" applyBorder="1" applyAlignment="1">
      <alignment horizontal="left" vertical="top"/>
    </xf>
    <xf numFmtId="0" fontId="13" fillId="8" borderId="32" xfId="0" applyFont="1" applyFill="1" applyBorder="1" applyAlignment="1">
      <alignment horizontal="center" vertical="center" wrapText="1"/>
    </xf>
    <xf numFmtId="0" fontId="13" fillId="8" borderId="33" xfId="0" applyFont="1" applyFill="1" applyBorder="1" applyAlignment="1">
      <alignment horizontal="center" vertical="center" wrapText="1"/>
    </xf>
    <xf numFmtId="0" fontId="13" fillId="8" borderId="34" xfId="0" applyFont="1" applyFill="1" applyBorder="1" applyAlignment="1">
      <alignment horizontal="center" vertical="center" wrapText="1"/>
    </xf>
    <xf numFmtId="0" fontId="4" fillId="5" borderId="5" xfId="0" applyFont="1" applyFill="1" applyBorder="1" applyAlignment="1" applyProtection="1">
      <alignment horizontal="left"/>
      <protection locked="0"/>
    </xf>
    <xf numFmtId="0" fontId="4" fillId="5" borderId="3" xfId="0" applyFont="1" applyFill="1" applyBorder="1" applyAlignment="1" applyProtection="1">
      <alignment horizontal="left"/>
      <protection locked="0"/>
    </xf>
    <xf numFmtId="0" fontId="4" fillId="5" borderId="21" xfId="0" applyFont="1" applyFill="1" applyBorder="1" applyAlignment="1" applyProtection="1">
      <alignment horizontal="left"/>
      <protection locked="0"/>
    </xf>
    <xf numFmtId="0" fontId="14" fillId="5" borderId="20" xfId="0" applyFont="1" applyFill="1" applyBorder="1" applyAlignment="1" applyProtection="1">
      <alignment horizontal="left"/>
      <protection locked="0"/>
    </xf>
    <xf numFmtId="0" fontId="14" fillId="5" borderId="21" xfId="0" applyFont="1" applyFill="1" applyBorder="1" applyAlignment="1" applyProtection="1">
      <alignment horizontal="left"/>
      <protection locked="0"/>
    </xf>
    <xf numFmtId="0" fontId="14" fillId="10" borderId="16" xfId="0" applyFont="1" applyFill="1" applyBorder="1" applyAlignment="1">
      <alignment horizontal="left" vertical="top"/>
    </xf>
    <xf numFmtId="0" fontId="14" fillId="10" borderId="14" xfId="0" applyFont="1" applyFill="1" applyBorder="1" applyAlignment="1">
      <alignment horizontal="left" vertical="top"/>
    </xf>
    <xf numFmtId="0" fontId="14" fillId="10" borderId="15" xfId="0" applyFont="1" applyFill="1" applyBorder="1" applyAlignment="1">
      <alignment horizontal="left" vertical="top"/>
    </xf>
    <xf numFmtId="0" fontId="14" fillId="3" borderId="16" xfId="0" applyFont="1" applyFill="1" applyBorder="1" applyAlignment="1">
      <alignment horizontal="left" vertical="top" wrapText="1"/>
    </xf>
    <xf numFmtId="0" fontId="14" fillId="3" borderId="14" xfId="0" applyFont="1" applyFill="1" applyBorder="1" applyAlignment="1">
      <alignment horizontal="left" vertical="top" wrapText="1"/>
    </xf>
    <xf numFmtId="0" fontId="14" fillId="3" borderId="15" xfId="0" applyFont="1" applyFill="1" applyBorder="1" applyAlignment="1">
      <alignment horizontal="left" vertical="top" wrapText="1"/>
    </xf>
    <xf numFmtId="0" fontId="14" fillId="13" borderId="16" xfId="0" applyFont="1" applyFill="1" applyBorder="1" applyAlignment="1">
      <alignment horizontal="left" vertical="top"/>
    </xf>
    <xf numFmtId="0" fontId="14" fillId="13" borderId="14" xfId="0" applyFont="1" applyFill="1" applyBorder="1" applyAlignment="1">
      <alignment horizontal="left" vertical="top"/>
    </xf>
    <xf numFmtId="0" fontId="14" fillId="5" borderId="3" xfId="0" applyFont="1" applyFill="1" applyBorder="1" applyAlignment="1" applyProtection="1">
      <alignment horizontal="left"/>
      <protection locked="0"/>
    </xf>
    <xf numFmtId="0" fontId="4" fillId="3" borderId="20" xfId="0" applyFont="1" applyFill="1" applyBorder="1" applyAlignment="1">
      <alignment horizontal="left" vertical="top"/>
    </xf>
    <xf numFmtId="0" fontId="4" fillId="3" borderId="3" xfId="0" applyFont="1" applyFill="1" applyBorder="1" applyAlignment="1">
      <alignment horizontal="left" vertical="top"/>
    </xf>
    <xf numFmtId="0" fontId="4" fillId="3" borderId="21" xfId="0" applyFont="1" applyFill="1" applyBorder="1" applyAlignment="1">
      <alignment horizontal="left" vertical="top"/>
    </xf>
    <xf numFmtId="0" fontId="3" fillId="3" borderId="3" xfId="0" applyFont="1" applyFill="1" applyBorder="1" applyAlignment="1">
      <alignment horizontal="left" vertical="top"/>
    </xf>
    <xf numFmtId="0" fontId="3" fillId="3" borderId="21" xfId="0" applyFont="1" applyFill="1" applyBorder="1" applyAlignment="1">
      <alignment horizontal="left" vertical="top"/>
    </xf>
    <xf numFmtId="0" fontId="14" fillId="13" borderId="16" xfId="0" applyFont="1" applyFill="1" applyBorder="1" applyAlignment="1">
      <alignment horizontal="center" vertical="top"/>
    </xf>
    <xf numFmtId="0" fontId="14" fillId="13" borderId="14" xfId="0" applyFont="1" applyFill="1" applyBorder="1" applyAlignment="1">
      <alignment horizontal="center" vertical="top"/>
    </xf>
    <xf numFmtId="0" fontId="14" fillId="0" borderId="1" xfId="0" applyFont="1" applyBorder="1" applyAlignment="1">
      <alignment horizontal="right"/>
    </xf>
    <xf numFmtId="0" fontId="1" fillId="11" borderId="1" xfId="0" applyFont="1" applyFill="1" applyBorder="1" applyAlignment="1">
      <alignment horizontal="center" vertical="center" wrapText="1"/>
    </xf>
    <xf numFmtId="0" fontId="36" fillId="8" borderId="1" xfId="0" applyFont="1" applyFill="1" applyBorder="1" applyAlignment="1">
      <alignment horizontal="center" vertical="top"/>
    </xf>
    <xf numFmtId="0" fontId="37" fillId="0" borderId="1" xfId="0" applyFont="1" applyFill="1" applyBorder="1" applyAlignment="1">
      <alignment horizontal="center"/>
    </xf>
    <xf numFmtId="0" fontId="1" fillId="11" borderId="1" xfId="0" applyFont="1" applyFill="1" applyBorder="1" applyAlignment="1">
      <alignment horizontal="center" vertical="center"/>
    </xf>
    <xf numFmtId="0" fontId="1" fillId="11" borderId="1" xfId="0" applyFont="1" applyFill="1" applyBorder="1" applyAlignment="1">
      <alignment horizontal="left" vertical="center" wrapText="1"/>
    </xf>
    <xf numFmtId="0" fontId="14" fillId="8" borderId="1" xfId="0" applyFont="1" applyFill="1" applyBorder="1" applyAlignment="1" applyProtection="1">
      <alignment horizontal="left"/>
      <protection locked="0"/>
    </xf>
    <xf numFmtId="0" fontId="4" fillId="8" borderId="1" xfId="0" applyFont="1" applyFill="1" applyBorder="1" applyAlignment="1" applyProtection="1">
      <alignment horizontal="left"/>
      <protection locked="0"/>
    </xf>
    <xf numFmtId="0" fontId="30" fillId="11" borderId="22" xfId="0" applyFont="1" applyFill="1" applyBorder="1" applyAlignment="1">
      <alignment horizontal="center" vertical="top" wrapText="1"/>
    </xf>
    <xf numFmtId="0" fontId="30" fillId="11" borderId="2" xfId="0" applyFont="1" applyFill="1" applyBorder="1" applyAlignment="1">
      <alignment horizontal="center" vertical="top" wrapText="1"/>
    </xf>
    <xf numFmtId="0" fontId="38" fillId="11" borderId="22" xfId="0" applyFont="1" applyFill="1" applyBorder="1" applyAlignment="1">
      <alignment horizontal="center" vertical="top"/>
    </xf>
    <xf numFmtId="0" fontId="38" fillId="11" borderId="2" xfId="0" applyFont="1" applyFill="1" applyBorder="1" applyAlignment="1">
      <alignment horizontal="center" vertical="top"/>
    </xf>
    <xf numFmtId="0" fontId="30" fillId="0" borderId="20" xfId="0" applyFont="1" applyBorder="1" applyAlignment="1">
      <alignment horizontal="center" vertical="center"/>
    </xf>
    <xf numFmtId="0" fontId="29" fillId="0" borderId="21" xfId="0" applyFont="1" applyBorder="1" applyAlignment="1">
      <alignment horizontal="center" vertical="center"/>
    </xf>
    <xf numFmtId="0" fontId="39" fillId="8" borderId="1" xfId="0" applyFont="1" applyFill="1" applyBorder="1" applyAlignment="1">
      <alignment horizontal="center" vertical="top" wrapText="1"/>
    </xf>
    <xf numFmtId="0" fontId="39" fillId="8" borderId="1" xfId="0" applyFont="1" applyFill="1" applyBorder="1" applyAlignment="1">
      <alignment horizontal="center" vertical="top"/>
    </xf>
    <xf numFmtId="0" fontId="31" fillId="8" borderId="1" xfId="0" applyFont="1" applyFill="1" applyBorder="1" applyAlignment="1" applyProtection="1">
      <alignment horizontal="left"/>
      <protection locked="0"/>
    </xf>
    <xf numFmtId="0" fontId="30" fillId="8" borderId="1" xfId="0" applyFont="1" applyFill="1" applyBorder="1" applyAlignment="1" applyProtection="1">
      <alignment horizontal="left"/>
      <protection locked="0"/>
    </xf>
    <xf numFmtId="0" fontId="30" fillId="8" borderId="20" xfId="0" applyFont="1" applyFill="1" applyBorder="1" applyAlignment="1" applyProtection="1">
      <alignment horizontal="left"/>
      <protection locked="0"/>
    </xf>
    <xf numFmtId="0" fontId="30" fillId="8" borderId="3" xfId="0" applyFont="1" applyFill="1" applyBorder="1" applyAlignment="1" applyProtection="1">
      <alignment horizontal="left"/>
      <protection locked="0"/>
    </xf>
    <xf numFmtId="0" fontId="30" fillId="8" borderId="21" xfId="0" applyFont="1" applyFill="1" applyBorder="1" applyAlignment="1" applyProtection="1">
      <alignment horizontal="left"/>
      <protection locked="0"/>
    </xf>
    <xf numFmtId="0" fontId="40" fillId="0" borderId="1" xfId="0" applyFont="1" applyFill="1" applyBorder="1" applyAlignment="1">
      <alignment horizontal="center" vertical="top"/>
    </xf>
    <xf numFmtId="0" fontId="38" fillId="11" borderId="1" xfId="0" applyFont="1" applyFill="1" applyBorder="1" applyAlignment="1">
      <alignment horizontal="left" vertical="top"/>
    </xf>
    <xf numFmtId="0" fontId="38" fillId="11" borderId="1" xfId="0" applyFont="1" applyFill="1" applyBorder="1" applyAlignment="1">
      <alignment horizontal="left" vertical="top" wrapText="1"/>
    </xf>
    <xf numFmtId="0" fontId="30" fillId="11" borderId="20" xfId="0" applyFont="1" applyFill="1" applyBorder="1" applyAlignment="1">
      <alignment horizontal="center" vertical="top" wrapText="1"/>
    </xf>
    <xf numFmtId="0" fontId="30" fillId="11" borderId="21" xfId="0" applyFont="1" applyFill="1" applyBorder="1" applyAlignment="1">
      <alignment horizontal="center" vertical="top" wrapText="1"/>
    </xf>
    <xf numFmtId="0" fontId="11" fillId="0" borderId="1" xfId="0" applyFont="1" applyBorder="1" applyAlignment="1">
      <alignment horizontal="center"/>
    </xf>
    <xf numFmtId="0" fontId="11" fillId="5" borderId="20"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21" xfId="0" applyFont="1" applyFill="1" applyBorder="1" applyAlignment="1">
      <alignment horizontal="center" vertical="center" wrapText="1"/>
    </xf>
    <xf numFmtId="1" fontId="11" fillId="5" borderId="1" xfId="0" applyNumberFormat="1" applyFont="1" applyFill="1" applyBorder="1" applyAlignment="1">
      <alignment horizontal="center" vertical="center" wrapText="1"/>
    </xf>
    <xf numFmtId="0" fontId="0" fillId="5" borderId="20" xfId="0" applyFill="1" applyBorder="1" applyAlignment="1" applyProtection="1">
      <alignment horizontal="center"/>
      <protection locked="0"/>
    </xf>
    <xf numFmtId="0" fontId="0" fillId="5" borderId="21" xfId="0" applyFill="1" applyBorder="1" applyAlignment="1" applyProtection="1">
      <alignment horizontal="center"/>
      <protection locked="0"/>
    </xf>
    <xf numFmtId="0" fontId="21" fillId="8" borderId="20" xfId="0" applyFont="1" applyFill="1" applyBorder="1" applyAlignment="1">
      <alignment horizontal="center" vertical="center" wrapText="1"/>
    </xf>
    <xf numFmtId="0" fontId="21" fillId="8" borderId="3" xfId="0" applyFont="1" applyFill="1" applyBorder="1" applyAlignment="1">
      <alignment horizontal="center" vertical="center" wrapText="1"/>
    </xf>
    <xf numFmtId="0" fontId="21" fillId="8" borderId="21" xfId="0" applyFont="1" applyFill="1" applyBorder="1" applyAlignment="1">
      <alignment horizontal="center" vertical="center" wrapText="1"/>
    </xf>
    <xf numFmtId="0" fontId="11" fillId="8" borderId="20" xfId="0" applyFont="1" applyFill="1" applyBorder="1" applyAlignment="1">
      <alignment horizontal="center" wrapText="1"/>
    </xf>
    <xf numFmtId="0" fontId="11" fillId="8" borderId="3" xfId="0" applyFont="1" applyFill="1" applyBorder="1" applyAlignment="1">
      <alignment horizontal="center" wrapText="1"/>
    </xf>
    <xf numFmtId="0" fontId="11" fillId="8" borderId="21" xfId="0" applyFont="1" applyFill="1" applyBorder="1" applyAlignment="1">
      <alignment horizontal="center" wrapText="1"/>
    </xf>
    <xf numFmtId="0" fontId="7" fillId="8" borderId="1" xfId="0" applyFont="1" applyFill="1" applyBorder="1" applyAlignment="1">
      <alignment horizontal="left"/>
    </xf>
    <xf numFmtId="0" fontId="41" fillId="8" borderId="1" xfId="0" applyFont="1" applyFill="1" applyBorder="1" applyAlignment="1">
      <alignment horizontal="left"/>
    </xf>
    <xf numFmtId="0" fontId="41" fillId="8" borderId="1" xfId="0" applyFont="1" applyFill="1" applyBorder="1" applyAlignment="1">
      <alignment horizontal="center"/>
    </xf>
    <xf numFmtId="0" fontId="11" fillId="8" borderId="1" xfId="0" applyFont="1" applyFill="1" applyBorder="1" applyAlignment="1">
      <alignment horizontal="center" wrapText="1"/>
    </xf>
    <xf numFmtId="0" fontId="11" fillId="0" borderId="1" xfId="0" applyFont="1" applyBorder="1" applyAlignment="1">
      <alignment horizontal="right"/>
    </xf>
    <xf numFmtId="0" fontId="0" fillId="0" borderId="1" xfId="0" applyBorder="1" applyAlignment="1">
      <alignment horizontal="center"/>
    </xf>
    <xf numFmtId="0" fontId="11" fillId="11" borderId="20" xfId="0" applyFont="1" applyFill="1" applyBorder="1" applyAlignment="1">
      <alignment horizontal="center"/>
    </xf>
    <xf numFmtId="0" fontId="11" fillId="11" borderId="3" xfId="0" applyFont="1" applyFill="1" applyBorder="1" applyAlignment="1">
      <alignment horizontal="center"/>
    </xf>
    <xf numFmtId="0" fontId="11" fillId="11" borderId="21" xfId="0" applyFont="1" applyFill="1" applyBorder="1" applyAlignment="1">
      <alignment horizontal="center"/>
    </xf>
    <xf numFmtId="0" fontId="47" fillId="15" borderId="1" xfId="0" applyFont="1" applyFill="1" applyBorder="1" applyAlignment="1">
      <alignment horizontal="left" vertical="top" wrapText="1"/>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60"/>
  <sheetViews>
    <sheetView showWhiteSpace="0" view="pageBreakPreview" topLeftCell="A9" zoomScale="75" zoomScaleNormal="75" zoomScaleSheetLayoutView="75" zoomScalePageLayoutView="60" workbookViewId="0">
      <selection activeCell="E20" sqref="E20"/>
    </sheetView>
  </sheetViews>
  <sheetFormatPr defaultRowHeight="15.75" x14ac:dyDescent="0.25"/>
  <cols>
    <col min="1" max="1" width="7.28515625" style="8" customWidth="1"/>
    <col min="2" max="2" width="35" style="3" customWidth="1"/>
    <col min="3" max="3" width="19.42578125" style="3" customWidth="1"/>
    <col min="4" max="4" width="26.5703125" style="3" customWidth="1"/>
    <col min="5" max="5" width="18.28515625" style="165" customWidth="1"/>
    <col min="6" max="6" width="39.5703125" style="3" customWidth="1"/>
    <col min="7" max="7" width="44.5703125" style="3" customWidth="1"/>
    <col min="8" max="8" width="32.42578125" style="3" customWidth="1"/>
    <col min="9" max="9" width="36.140625" style="3" customWidth="1"/>
    <col min="10" max="10" width="41.28515625" style="3" customWidth="1"/>
    <col min="11" max="11" width="16.28515625" style="3" customWidth="1"/>
    <col min="12" max="12" width="21.140625" style="3" customWidth="1"/>
    <col min="13" max="16384" width="9.140625" style="3"/>
  </cols>
  <sheetData>
    <row r="1" spans="1:14" ht="22.5" x14ac:dyDescent="0.3">
      <c r="A1" s="227" t="s">
        <v>359</v>
      </c>
      <c r="B1" s="228"/>
      <c r="C1" s="228"/>
      <c r="D1" s="228"/>
      <c r="E1" s="228"/>
      <c r="F1" s="228"/>
      <c r="G1" s="228"/>
      <c r="H1" s="228"/>
      <c r="I1" s="228"/>
      <c r="J1" s="228"/>
      <c r="K1" s="228"/>
      <c r="L1" s="229"/>
    </row>
    <row r="2" spans="1:14" s="49" customFormat="1" ht="18.75" x14ac:dyDescent="0.3">
      <c r="A2" s="239" t="s">
        <v>469</v>
      </c>
      <c r="B2" s="240"/>
      <c r="C2" s="240"/>
      <c r="D2" s="240"/>
      <c r="E2" s="241"/>
      <c r="F2" s="242" t="s">
        <v>470</v>
      </c>
      <c r="G2" s="243"/>
      <c r="H2" s="242" t="s">
        <v>471</v>
      </c>
      <c r="I2" s="252"/>
      <c r="J2" s="243"/>
      <c r="K2" s="68"/>
      <c r="L2" s="69"/>
    </row>
    <row r="3" spans="1:14" s="5" customFormat="1" ht="21" customHeight="1" x14ac:dyDescent="0.3">
      <c r="A3" s="216" t="s">
        <v>62</v>
      </c>
      <c r="B3" s="217"/>
      <c r="C3" s="217"/>
      <c r="D3" s="217"/>
      <c r="E3" s="217"/>
      <c r="F3" s="217"/>
      <c r="G3" s="217"/>
      <c r="H3" s="217"/>
      <c r="I3" s="217"/>
      <c r="J3" s="217"/>
      <c r="K3" s="217"/>
      <c r="L3" s="218"/>
      <c r="M3" s="4"/>
      <c r="N3" s="4"/>
    </row>
    <row r="4" spans="1:14" s="5" customFormat="1" ht="37.5" customHeight="1" x14ac:dyDescent="0.25">
      <c r="A4" s="230" t="s">
        <v>6</v>
      </c>
      <c r="B4" s="219" t="s">
        <v>0</v>
      </c>
      <c r="C4" s="220" t="s">
        <v>58</v>
      </c>
      <c r="D4" s="137" t="s">
        <v>14</v>
      </c>
      <c r="E4" s="220" t="s">
        <v>1</v>
      </c>
      <c r="F4" s="220" t="s">
        <v>2</v>
      </c>
      <c r="G4" s="220" t="s">
        <v>7</v>
      </c>
      <c r="H4" s="220" t="s">
        <v>17</v>
      </c>
      <c r="I4" s="220"/>
      <c r="J4" s="220"/>
      <c r="K4" s="213" t="s">
        <v>8</v>
      </c>
      <c r="L4" s="223" t="s">
        <v>100</v>
      </c>
      <c r="M4" s="4"/>
      <c r="N4" s="4"/>
    </row>
    <row r="5" spans="1:14" s="5" customFormat="1" ht="141.75" hidden="1" customHeight="1" x14ac:dyDescent="0.25">
      <c r="A5" s="230" t="s">
        <v>9</v>
      </c>
      <c r="B5" s="219"/>
      <c r="C5" s="220"/>
      <c r="D5" s="137"/>
      <c r="E5" s="220"/>
      <c r="F5" s="220"/>
      <c r="G5" s="220"/>
      <c r="H5" s="70" t="s">
        <v>10</v>
      </c>
      <c r="I5" s="70" t="s">
        <v>11</v>
      </c>
      <c r="J5" s="70" t="s">
        <v>12</v>
      </c>
      <c r="K5" s="214"/>
      <c r="L5" s="224"/>
      <c r="M5" s="6"/>
      <c r="N5" s="6"/>
    </row>
    <row r="6" spans="1:14" s="5" customFormat="1" ht="17.25" customHeight="1" x14ac:dyDescent="0.3">
      <c r="A6" s="71"/>
      <c r="B6" s="72"/>
      <c r="C6" s="73"/>
      <c r="D6" s="74"/>
      <c r="E6" s="146"/>
      <c r="F6" s="73"/>
      <c r="G6" s="73"/>
      <c r="H6" s="75">
        <v>1</v>
      </c>
      <c r="I6" s="75">
        <v>2</v>
      </c>
      <c r="J6" s="75">
        <v>3</v>
      </c>
      <c r="K6" s="215"/>
      <c r="L6" s="225"/>
      <c r="M6" s="6"/>
      <c r="N6" s="6"/>
    </row>
    <row r="7" spans="1:14" s="21" customFormat="1" ht="17.25" customHeight="1" x14ac:dyDescent="0.25">
      <c r="A7" s="231" t="s">
        <v>65</v>
      </c>
      <c r="B7" s="232"/>
      <c r="C7" s="232"/>
      <c r="D7" s="232"/>
      <c r="E7" s="232"/>
      <c r="F7" s="232"/>
      <c r="G7" s="232"/>
      <c r="H7" s="232"/>
      <c r="I7" s="232"/>
      <c r="J7" s="232"/>
      <c r="K7" s="232"/>
      <c r="L7" s="233"/>
      <c r="M7" s="20"/>
      <c r="N7" s="20"/>
    </row>
    <row r="8" spans="1:14" ht="17.25" customHeight="1" thickBot="1" x14ac:dyDescent="0.3">
      <c r="A8" s="221" t="s">
        <v>13</v>
      </c>
      <c r="B8" s="222"/>
      <c r="C8" s="222"/>
      <c r="D8" s="222"/>
      <c r="E8" s="222"/>
      <c r="F8" s="222"/>
      <c r="G8" s="222"/>
      <c r="H8" s="76"/>
      <c r="I8" s="76"/>
      <c r="J8" s="76"/>
      <c r="K8" s="76"/>
      <c r="L8" s="77"/>
      <c r="M8" s="6"/>
      <c r="N8" s="6"/>
    </row>
    <row r="9" spans="1:14" s="5" customFormat="1" ht="174.75" customHeight="1" thickBot="1" x14ac:dyDescent="0.3">
      <c r="A9" s="131">
        <v>1</v>
      </c>
      <c r="B9" s="78" t="s">
        <v>250</v>
      </c>
      <c r="C9" s="78" t="s">
        <v>302</v>
      </c>
      <c r="D9" s="78" t="s">
        <v>101</v>
      </c>
      <c r="E9" s="147"/>
      <c r="F9" s="79" t="s">
        <v>251</v>
      </c>
      <c r="G9" s="80" t="s">
        <v>83</v>
      </c>
      <c r="H9" s="78" t="s">
        <v>168</v>
      </c>
      <c r="I9" s="78" t="s">
        <v>186</v>
      </c>
      <c r="J9" s="78" t="s">
        <v>252</v>
      </c>
      <c r="K9" s="81">
        <v>3</v>
      </c>
      <c r="L9" s="198" t="s">
        <v>408</v>
      </c>
      <c r="M9" s="6"/>
      <c r="N9" s="6"/>
    </row>
    <row r="10" spans="1:14" s="5" customFormat="1" ht="199.5" customHeight="1" thickBot="1" x14ac:dyDescent="0.3">
      <c r="A10" s="131">
        <v>2</v>
      </c>
      <c r="B10" s="78" t="s">
        <v>253</v>
      </c>
      <c r="C10" s="78" t="s">
        <v>302</v>
      </c>
      <c r="D10" s="82" t="s">
        <v>254</v>
      </c>
      <c r="E10" s="147"/>
      <c r="F10" s="79" t="s">
        <v>255</v>
      </c>
      <c r="G10" s="80" t="s">
        <v>256</v>
      </c>
      <c r="H10" s="80" t="s">
        <v>257</v>
      </c>
      <c r="I10" s="80" t="s">
        <v>258</v>
      </c>
      <c r="J10" s="79" t="s">
        <v>259</v>
      </c>
      <c r="K10" s="81">
        <v>3</v>
      </c>
      <c r="L10" s="199" t="s">
        <v>472</v>
      </c>
      <c r="M10" s="6"/>
      <c r="N10" s="6"/>
    </row>
    <row r="11" spans="1:14" s="5" customFormat="1" ht="136.5" customHeight="1" thickBot="1" x14ac:dyDescent="0.3">
      <c r="A11" s="131">
        <v>3</v>
      </c>
      <c r="B11" s="83" t="s">
        <v>85</v>
      </c>
      <c r="C11" s="78" t="s">
        <v>302</v>
      </c>
      <c r="D11" s="84" t="s">
        <v>260</v>
      </c>
      <c r="E11" s="147" t="s">
        <v>403</v>
      </c>
      <c r="F11" s="80" t="s">
        <v>187</v>
      </c>
      <c r="G11" s="80" t="s">
        <v>106</v>
      </c>
      <c r="H11" s="80" t="s">
        <v>214</v>
      </c>
      <c r="I11" s="80" t="s">
        <v>215</v>
      </c>
      <c r="J11" s="80" t="s">
        <v>213</v>
      </c>
      <c r="K11" s="81">
        <v>3</v>
      </c>
      <c r="L11" s="199" t="s">
        <v>409</v>
      </c>
      <c r="M11" s="6"/>
      <c r="N11" s="6"/>
    </row>
    <row r="12" spans="1:14" s="5" customFormat="1" ht="133.5" customHeight="1" thickBot="1" x14ac:dyDescent="0.3">
      <c r="A12" s="138">
        <v>4</v>
      </c>
      <c r="B12" s="80" t="s">
        <v>394</v>
      </c>
      <c r="C12" s="80" t="s">
        <v>302</v>
      </c>
      <c r="D12" s="85" t="s">
        <v>395</v>
      </c>
      <c r="E12" s="148"/>
      <c r="F12" s="80" t="s">
        <v>396</v>
      </c>
      <c r="G12" s="80" t="s">
        <v>397</v>
      </c>
      <c r="H12" s="80" t="s">
        <v>398</v>
      </c>
      <c r="I12" s="80" t="s">
        <v>399</v>
      </c>
      <c r="J12" s="80" t="s">
        <v>400</v>
      </c>
      <c r="K12" s="86">
        <v>3</v>
      </c>
      <c r="L12" s="199" t="s">
        <v>453</v>
      </c>
      <c r="M12" s="6"/>
      <c r="N12" s="6"/>
    </row>
    <row r="13" spans="1:14" s="5" customFormat="1" ht="198" customHeight="1" thickBot="1" x14ac:dyDescent="0.3">
      <c r="A13" s="131">
        <v>5</v>
      </c>
      <c r="B13" s="83" t="s">
        <v>216</v>
      </c>
      <c r="C13" s="78" t="s">
        <v>302</v>
      </c>
      <c r="D13" s="84" t="s">
        <v>361</v>
      </c>
      <c r="E13" s="149">
        <v>793</v>
      </c>
      <c r="F13" s="80" t="s">
        <v>362</v>
      </c>
      <c r="G13" s="79" t="s">
        <v>188</v>
      </c>
      <c r="H13" s="82" t="s">
        <v>266</v>
      </c>
      <c r="I13" s="82" t="s">
        <v>267</v>
      </c>
      <c r="J13" s="82" t="s">
        <v>268</v>
      </c>
      <c r="K13" s="86">
        <v>3</v>
      </c>
      <c r="L13" s="199" t="s">
        <v>454</v>
      </c>
      <c r="M13" s="6"/>
      <c r="N13" s="6"/>
    </row>
    <row r="14" spans="1:14" s="5" customFormat="1" ht="100.5" customHeight="1" thickBot="1" x14ac:dyDescent="0.3">
      <c r="A14" s="166">
        <v>6</v>
      </c>
      <c r="B14" s="167" t="s">
        <v>169</v>
      </c>
      <c r="C14" s="167" t="s">
        <v>93</v>
      </c>
      <c r="D14" s="168" t="s">
        <v>261</v>
      </c>
      <c r="E14" s="169"/>
      <c r="F14" s="167" t="s">
        <v>262</v>
      </c>
      <c r="G14" s="167" t="s">
        <v>138</v>
      </c>
      <c r="H14" s="167" t="s">
        <v>263</v>
      </c>
      <c r="I14" s="167" t="s">
        <v>264</v>
      </c>
      <c r="J14" s="167" t="s">
        <v>265</v>
      </c>
      <c r="K14" s="170">
        <v>3</v>
      </c>
      <c r="L14" s="200"/>
      <c r="M14" s="6"/>
      <c r="N14" s="6"/>
    </row>
    <row r="15" spans="1:14" ht="151.5" customHeight="1" thickBot="1" x14ac:dyDescent="0.3">
      <c r="A15" s="131">
        <v>7</v>
      </c>
      <c r="B15" s="78" t="s">
        <v>44</v>
      </c>
      <c r="C15" s="78" t="s">
        <v>302</v>
      </c>
      <c r="D15" s="89"/>
      <c r="E15" s="148"/>
      <c r="F15" s="78" t="s">
        <v>139</v>
      </c>
      <c r="G15" s="78" t="s">
        <v>107</v>
      </c>
      <c r="H15" s="80" t="s">
        <v>170</v>
      </c>
      <c r="I15" s="80" t="s">
        <v>171</v>
      </c>
      <c r="J15" s="80" t="s">
        <v>172</v>
      </c>
      <c r="K15" s="90">
        <v>3</v>
      </c>
      <c r="L15" s="199" t="s">
        <v>455</v>
      </c>
      <c r="M15" s="7"/>
      <c r="N15" s="7"/>
    </row>
    <row r="16" spans="1:14" ht="78" customHeight="1" thickBot="1" x14ac:dyDescent="0.3">
      <c r="A16" s="138">
        <v>8</v>
      </c>
      <c r="B16" s="82" t="s">
        <v>354</v>
      </c>
      <c r="C16" s="82" t="s">
        <v>302</v>
      </c>
      <c r="D16" s="128" t="s">
        <v>303</v>
      </c>
      <c r="E16" s="150">
        <v>190</v>
      </c>
      <c r="F16" s="82" t="s">
        <v>304</v>
      </c>
      <c r="G16" s="82" t="s">
        <v>305</v>
      </c>
      <c r="H16" s="79" t="s">
        <v>306</v>
      </c>
      <c r="I16" s="79" t="s">
        <v>307</v>
      </c>
      <c r="J16" s="79" t="s">
        <v>308</v>
      </c>
      <c r="K16" s="90">
        <v>3</v>
      </c>
      <c r="L16" s="199" t="s">
        <v>410</v>
      </c>
      <c r="M16" s="7"/>
      <c r="N16" s="7"/>
    </row>
    <row r="17" spans="1:14" ht="144" customHeight="1" thickBot="1" x14ac:dyDescent="0.3">
      <c r="A17" s="131">
        <v>9</v>
      </c>
      <c r="B17" s="82" t="s">
        <v>355</v>
      </c>
      <c r="C17" s="82" t="s">
        <v>302</v>
      </c>
      <c r="D17" s="128" t="s">
        <v>365</v>
      </c>
      <c r="E17" s="150">
        <v>14</v>
      </c>
      <c r="F17" s="82" t="s">
        <v>364</v>
      </c>
      <c r="G17" s="82" t="s">
        <v>363</v>
      </c>
      <c r="H17" s="79" t="s">
        <v>309</v>
      </c>
      <c r="I17" s="79" t="s">
        <v>310</v>
      </c>
      <c r="J17" s="79" t="s">
        <v>311</v>
      </c>
      <c r="K17" s="90">
        <v>2</v>
      </c>
      <c r="L17" s="199" t="s">
        <v>411</v>
      </c>
      <c r="M17" s="7"/>
      <c r="N17" s="7"/>
    </row>
    <row r="18" spans="1:14" ht="167.25" customHeight="1" thickBot="1" x14ac:dyDescent="0.3">
      <c r="A18" s="131">
        <v>10</v>
      </c>
      <c r="B18" s="82" t="s">
        <v>312</v>
      </c>
      <c r="C18" s="82" t="s">
        <v>302</v>
      </c>
      <c r="D18" s="128"/>
      <c r="E18" s="150">
        <v>37</v>
      </c>
      <c r="F18" s="82" t="s">
        <v>367</v>
      </c>
      <c r="G18" s="82" t="s">
        <v>366</v>
      </c>
      <c r="H18" s="79" t="s">
        <v>370</v>
      </c>
      <c r="I18" s="79" t="s">
        <v>368</v>
      </c>
      <c r="J18" s="79" t="s">
        <v>369</v>
      </c>
      <c r="K18" s="90">
        <v>1</v>
      </c>
      <c r="L18" s="199" t="s">
        <v>456</v>
      </c>
      <c r="M18" s="7"/>
      <c r="N18" s="7"/>
    </row>
    <row r="19" spans="1:14" ht="22.5" customHeight="1" thickBot="1" x14ac:dyDescent="0.3">
      <c r="A19" s="247"/>
      <c r="B19" s="248"/>
      <c r="C19" s="248"/>
      <c r="D19" s="248"/>
      <c r="E19" s="248"/>
      <c r="F19" s="248"/>
      <c r="G19" s="248"/>
      <c r="H19" s="248"/>
      <c r="I19" s="248"/>
      <c r="J19" s="248"/>
      <c r="K19" s="248"/>
      <c r="L19" s="249"/>
      <c r="M19" s="7"/>
      <c r="N19" s="7"/>
    </row>
    <row r="20" spans="1:14" ht="186.75" customHeight="1" thickBot="1" x14ac:dyDescent="0.3">
      <c r="A20" s="124">
        <v>11</v>
      </c>
      <c r="B20" s="83" t="s">
        <v>173</v>
      </c>
      <c r="C20" s="78" t="s">
        <v>302</v>
      </c>
      <c r="D20" s="82" t="s">
        <v>91</v>
      </c>
      <c r="E20" s="151">
        <v>5</v>
      </c>
      <c r="F20" s="80" t="s">
        <v>86</v>
      </c>
      <c r="G20" s="79" t="s">
        <v>88</v>
      </c>
      <c r="H20" s="80" t="s">
        <v>87</v>
      </c>
      <c r="I20" s="78" t="s">
        <v>89</v>
      </c>
      <c r="J20" s="78" t="s">
        <v>90</v>
      </c>
      <c r="K20" s="91">
        <v>3</v>
      </c>
      <c r="L20" s="201" t="s">
        <v>457</v>
      </c>
      <c r="M20" s="7"/>
      <c r="N20" s="7"/>
    </row>
    <row r="21" spans="1:14" s="26" customFormat="1" ht="96" customHeight="1" thickBot="1" x14ac:dyDescent="0.3">
      <c r="A21" s="125">
        <v>12</v>
      </c>
      <c r="B21" s="78" t="s">
        <v>217</v>
      </c>
      <c r="C21" s="78" t="s">
        <v>302</v>
      </c>
      <c r="D21" s="78" t="s">
        <v>174</v>
      </c>
      <c r="E21" s="149" t="s">
        <v>404</v>
      </c>
      <c r="F21" s="78" t="s">
        <v>218</v>
      </c>
      <c r="G21" s="78" t="s">
        <v>275</v>
      </c>
      <c r="H21" s="78" t="s">
        <v>221</v>
      </c>
      <c r="I21" s="78" t="s">
        <v>220</v>
      </c>
      <c r="J21" s="78" t="s">
        <v>219</v>
      </c>
      <c r="K21" s="88">
        <v>1</v>
      </c>
      <c r="L21" s="202" t="s">
        <v>458</v>
      </c>
      <c r="M21" s="28"/>
      <c r="N21" s="28"/>
    </row>
    <row r="22" spans="1:14" s="24" customFormat="1" ht="95.25" customHeight="1" thickBot="1" x14ac:dyDescent="0.3">
      <c r="A22" s="124">
        <v>13</v>
      </c>
      <c r="B22" s="80" t="s">
        <v>271</v>
      </c>
      <c r="C22" s="78" t="s">
        <v>334</v>
      </c>
      <c r="D22" s="93" t="s">
        <v>269</v>
      </c>
      <c r="E22" s="148"/>
      <c r="F22" s="80" t="s">
        <v>270</v>
      </c>
      <c r="G22" s="78" t="s">
        <v>225</v>
      </c>
      <c r="H22" s="78" t="s">
        <v>222</v>
      </c>
      <c r="I22" s="78" t="s">
        <v>223</v>
      </c>
      <c r="J22" s="78" t="s">
        <v>224</v>
      </c>
      <c r="K22" s="88">
        <v>3</v>
      </c>
      <c r="L22" s="202" t="s">
        <v>468</v>
      </c>
      <c r="M22" s="23"/>
      <c r="N22" s="23"/>
    </row>
    <row r="23" spans="1:14" ht="79.5" customHeight="1" thickBot="1" x14ac:dyDescent="0.3">
      <c r="A23" s="125">
        <v>14</v>
      </c>
      <c r="B23" s="82" t="s">
        <v>226</v>
      </c>
      <c r="C23" s="78" t="s">
        <v>334</v>
      </c>
      <c r="D23" s="82" t="s">
        <v>92</v>
      </c>
      <c r="E23" s="151" t="s">
        <v>405</v>
      </c>
      <c r="F23" s="80" t="s">
        <v>227</v>
      </c>
      <c r="G23" s="82" t="s">
        <v>273</v>
      </c>
      <c r="H23" s="78" t="s">
        <v>230</v>
      </c>
      <c r="I23" s="78" t="s">
        <v>229</v>
      </c>
      <c r="J23" s="78" t="s">
        <v>228</v>
      </c>
      <c r="K23" s="91">
        <v>3</v>
      </c>
      <c r="L23" s="203" t="s">
        <v>412</v>
      </c>
      <c r="M23" s="7"/>
      <c r="N23" s="7"/>
    </row>
    <row r="24" spans="1:14" ht="102.75" customHeight="1" thickBot="1" x14ac:dyDescent="0.3">
      <c r="A24" s="124">
        <v>15</v>
      </c>
      <c r="B24" s="82" t="s">
        <v>231</v>
      </c>
      <c r="C24" s="78" t="s">
        <v>302</v>
      </c>
      <c r="D24" s="84" t="s">
        <v>272</v>
      </c>
      <c r="E24" s="151">
        <v>1607</v>
      </c>
      <c r="F24" s="78" t="s">
        <v>232</v>
      </c>
      <c r="G24" s="78" t="s">
        <v>274</v>
      </c>
      <c r="H24" s="78" t="s">
        <v>233</v>
      </c>
      <c r="I24" s="78" t="s">
        <v>234</v>
      </c>
      <c r="J24" s="78" t="s">
        <v>235</v>
      </c>
      <c r="K24" s="88">
        <v>3</v>
      </c>
      <c r="L24" s="204" t="s">
        <v>419</v>
      </c>
      <c r="M24" s="7"/>
      <c r="N24" s="7"/>
    </row>
    <row r="25" spans="1:14" s="30" customFormat="1" ht="84" customHeight="1" thickBot="1" x14ac:dyDescent="0.3">
      <c r="A25" s="125">
        <v>16</v>
      </c>
      <c r="B25" s="82" t="s">
        <v>237</v>
      </c>
      <c r="C25" s="82" t="s">
        <v>302</v>
      </c>
      <c r="D25" s="82" t="s">
        <v>236</v>
      </c>
      <c r="E25" s="152">
        <v>1554</v>
      </c>
      <c r="F25" s="82" t="s">
        <v>238</v>
      </c>
      <c r="G25" s="82" t="s">
        <v>175</v>
      </c>
      <c r="H25" s="82" t="s">
        <v>277</v>
      </c>
      <c r="I25" s="82" t="s">
        <v>276</v>
      </c>
      <c r="J25" s="82" t="s">
        <v>278</v>
      </c>
      <c r="K25" s="88">
        <v>3</v>
      </c>
      <c r="L25" s="204" t="s">
        <v>459</v>
      </c>
      <c r="M25" s="29"/>
      <c r="N25" s="29"/>
    </row>
    <row r="26" spans="1:14" s="30" customFormat="1" ht="84" customHeight="1" thickBot="1" x14ac:dyDescent="0.3">
      <c r="A26" s="124">
        <v>17</v>
      </c>
      <c r="B26" s="82" t="s">
        <v>280</v>
      </c>
      <c r="C26" s="82" t="s">
        <v>302</v>
      </c>
      <c r="D26" s="87" t="s">
        <v>239</v>
      </c>
      <c r="E26" s="152" t="s">
        <v>406</v>
      </c>
      <c r="F26" s="82" t="s">
        <v>279</v>
      </c>
      <c r="G26" s="82" t="s">
        <v>241</v>
      </c>
      <c r="H26" s="82" t="s">
        <v>240</v>
      </c>
      <c r="I26" s="82" t="s">
        <v>242</v>
      </c>
      <c r="J26" s="82" t="s">
        <v>243</v>
      </c>
      <c r="K26" s="88">
        <v>3</v>
      </c>
      <c r="L26" s="202" t="s">
        <v>460</v>
      </c>
      <c r="M26" s="29"/>
      <c r="N26" s="29"/>
    </row>
    <row r="27" spans="1:14" s="5" customFormat="1" ht="79.5" customHeight="1" x14ac:dyDescent="0.25">
      <c r="A27" s="125">
        <v>18</v>
      </c>
      <c r="B27" s="167" t="s">
        <v>141</v>
      </c>
      <c r="C27" s="167" t="s">
        <v>93</v>
      </c>
      <c r="D27" s="167" t="s">
        <v>206</v>
      </c>
      <c r="E27" s="171"/>
      <c r="F27" s="167" t="s">
        <v>142</v>
      </c>
      <c r="G27" s="167" t="s">
        <v>143</v>
      </c>
      <c r="H27" s="167" t="s">
        <v>281</v>
      </c>
      <c r="I27" s="167" t="s">
        <v>282</v>
      </c>
      <c r="J27" s="167" t="s">
        <v>283</v>
      </c>
      <c r="K27" s="170"/>
      <c r="L27" s="172"/>
    </row>
    <row r="28" spans="1:14" s="5" customFormat="1" ht="72.75" customHeight="1" x14ac:dyDescent="0.25">
      <c r="A28" s="130" t="s">
        <v>34</v>
      </c>
      <c r="B28" s="167" t="s">
        <v>315</v>
      </c>
      <c r="C28" s="167" t="s">
        <v>93</v>
      </c>
      <c r="D28" s="167" t="s">
        <v>373</v>
      </c>
      <c r="E28" s="171"/>
      <c r="F28" s="167" t="s">
        <v>316</v>
      </c>
      <c r="G28" s="167" t="s">
        <v>371</v>
      </c>
      <c r="H28" s="236" t="s">
        <v>377</v>
      </c>
      <c r="I28" s="237"/>
      <c r="J28" s="238"/>
      <c r="K28" s="173"/>
      <c r="L28" s="174"/>
    </row>
    <row r="29" spans="1:14" s="5" customFormat="1" ht="73.5" customHeight="1" x14ac:dyDescent="0.25">
      <c r="A29" s="124">
        <v>19</v>
      </c>
      <c r="B29" s="167" t="s">
        <v>372</v>
      </c>
      <c r="C29" s="167" t="s">
        <v>93</v>
      </c>
      <c r="D29" s="167" t="s">
        <v>374</v>
      </c>
      <c r="E29" s="171"/>
      <c r="F29" s="167" t="s">
        <v>375</v>
      </c>
      <c r="G29" s="167" t="s">
        <v>371</v>
      </c>
      <c r="H29" s="175" t="s">
        <v>380</v>
      </c>
      <c r="I29" s="175" t="s">
        <v>379</v>
      </c>
      <c r="J29" s="175" t="s">
        <v>378</v>
      </c>
      <c r="K29" s="173"/>
      <c r="L29" s="174"/>
    </row>
    <row r="30" spans="1:14" s="5" customFormat="1" ht="62.25" customHeight="1" x14ac:dyDescent="0.25">
      <c r="A30" s="125">
        <v>20</v>
      </c>
      <c r="B30" s="167" t="s">
        <v>376</v>
      </c>
      <c r="C30" s="167" t="s">
        <v>93</v>
      </c>
      <c r="D30" s="167" t="s">
        <v>338</v>
      </c>
      <c r="E30" s="171"/>
      <c r="F30" s="167" t="s">
        <v>317</v>
      </c>
      <c r="G30" s="167" t="s">
        <v>371</v>
      </c>
      <c r="H30" s="175" t="s">
        <v>380</v>
      </c>
      <c r="I30" s="175" t="s">
        <v>379</v>
      </c>
      <c r="J30" s="175" t="s">
        <v>378</v>
      </c>
      <c r="K30" s="173"/>
      <c r="L30" s="174"/>
    </row>
    <row r="31" spans="1:14" s="5" customFormat="1" ht="79.5" customHeight="1" x14ac:dyDescent="0.25">
      <c r="A31" s="124">
        <v>21</v>
      </c>
      <c r="B31" s="167" t="s">
        <v>381</v>
      </c>
      <c r="C31" s="167" t="s">
        <v>93</v>
      </c>
      <c r="D31" s="167" t="s">
        <v>318</v>
      </c>
      <c r="E31" s="171"/>
      <c r="F31" s="167" t="s">
        <v>319</v>
      </c>
      <c r="G31" s="167" t="s">
        <v>320</v>
      </c>
      <c r="H31" s="175" t="s">
        <v>321</v>
      </c>
      <c r="I31" s="175" t="s">
        <v>322</v>
      </c>
      <c r="J31" s="175" t="s">
        <v>323</v>
      </c>
      <c r="K31" s="173"/>
      <c r="L31" s="174"/>
    </row>
    <row r="32" spans="1:14" ht="18.75" x14ac:dyDescent="0.25">
      <c r="A32" s="244" t="s">
        <v>4</v>
      </c>
      <c r="B32" s="245"/>
      <c r="C32" s="245"/>
      <c r="D32" s="245"/>
      <c r="E32" s="245"/>
      <c r="F32" s="245"/>
      <c r="G32" s="245"/>
      <c r="H32" s="245"/>
      <c r="I32" s="245"/>
      <c r="J32" s="245"/>
      <c r="K32" s="245"/>
      <c r="L32" s="246"/>
    </row>
    <row r="33" spans="1:255" s="26" customFormat="1" ht="87" customHeight="1" x14ac:dyDescent="0.25">
      <c r="A33" s="96">
        <v>22</v>
      </c>
      <c r="B33" s="176" t="s">
        <v>382</v>
      </c>
      <c r="C33" s="176" t="s">
        <v>93</v>
      </c>
      <c r="D33" s="176" t="s">
        <v>97</v>
      </c>
      <c r="E33" s="177"/>
      <c r="F33" s="176" t="s">
        <v>179</v>
      </c>
      <c r="G33" s="176" t="s">
        <v>102</v>
      </c>
      <c r="H33" s="176" t="s">
        <v>284</v>
      </c>
      <c r="I33" s="176" t="s">
        <v>285</v>
      </c>
      <c r="J33" s="176" t="s">
        <v>286</v>
      </c>
      <c r="K33" s="170"/>
      <c r="L33" s="95"/>
      <c r="M33" s="256"/>
      <c r="N33" s="256"/>
      <c r="O33" s="256"/>
      <c r="P33" s="256"/>
      <c r="Q33" s="256"/>
      <c r="R33" s="256"/>
      <c r="S33" s="256"/>
      <c r="T33" s="256"/>
      <c r="U33" s="256"/>
      <c r="V33" s="256"/>
      <c r="W33" s="257"/>
      <c r="X33" s="253"/>
      <c r="Y33" s="254"/>
      <c r="Z33" s="254"/>
      <c r="AA33" s="254"/>
      <c r="AB33" s="254"/>
      <c r="AC33" s="254"/>
      <c r="AD33" s="254"/>
      <c r="AE33" s="254"/>
      <c r="AF33" s="254"/>
      <c r="AG33" s="254"/>
      <c r="AH33" s="254"/>
      <c r="AI33" s="255"/>
      <c r="AJ33" s="253"/>
      <c r="AK33" s="254"/>
      <c r="AL33" s="254"/>
      <c r="AM33" s="254"/>
      <c r="AN33" s="254"/>
      <c r="AO33" s="254"/>
      <c r="AP33" s="254"/>
      <c r="AQ33" s="254"/>
      <c r="AR33" s="254"/>
      <c r="AS33" s="254"/>
      <c r="AT33" s="254"/>
      <c r="AU33" s="255"/>
      <c r="AV33" s="253"/>
      <c r="AW33" s="254"/>
      <c r="AX33" s="254"/>
      <c r="AY33" s="254"/>
      <c r="AZ33" s="254"/>
      <c r="BA33" s="254"/>
      <c r="BB33" s="254"/>
      <c r="BC33" s="254"/>
      <c r="BD33" s="254"/>
      <c r="BE33" s="254"/>
      <c r="BF33" s="254"/>
      <c r="BG33" s="255"/>
      <c r="BH33" s="253"/>
      <c r="BI33" s="254"/>
      <c r="BJ33" s="254"/>
      <c r="BK33" s="254"/>
      <c r="BL33" s="254"/>
      <c r="BM33" s="254"/>
      <c r="BN33" s="254"/>
      <c r="BO33" s="254"/>
      <c r="BP33" s="254"/>
      <c r="BQ33" s="254"/>
      <c r="BR33" s="254"/>
      <c r="BS33" s="255"/>
      <c r="BT33" s="253"/>
      <c r="BU33" s="254"/>
      <c r="BV33" s="254"/>
      <c r="BW33" s="254"/>
      <c r="BX33" s="254"/>
      <c r="BY33" s="254"/>
      <c r="BZ33" s="254"/>
      <c r="CA33" s="254"/>
      <c r="CB33" s="254"/>
      <c r="CC33" s="254"/>
      <c r="CD33" s="254"/>
      <c r="CE33" s="255"/>
      <c r="CF33" s="253"/>
      <c r="CG33" s="254"/>
      <c r="CH33" s="254"/>
      <c r="CI33" s="254"/>
      <c r="CJ33" s="254"/>
      <c r="CK33" s="254"/>
      <c r="CL33" s="254"/>
      <c r="CM33" s="254"/>
      <c r="CN33" s="254"/>
      <c r="CO33" s="254"/>
      <c r="CP33" s="254"/>
      <c r="CQ33" s="255"/>
      <c r="CR33" s="253"/>
      <c r="CS33" s="254"/>
      <c r="CT33" s="254"/>
      <c r="CU33" s="254"/>
      <c r="CV33" s="254"/>
      <c r="CW33" s="254"/>
      <c r="CX33" s="254"/>
      <c r="CY33" s="254"/>
      <c r="CZ33" s="254"/>
      <c r="DA33" s="254"/>
      <c r="DB33" s="254"/>
      <c r="DC33" s="255"/>
      <c r="DD33" s="253"/>
      <c r="DE33" s="254"/>
      <c r="DF33" s="254"/>
      <c r="DG33" s="254"/>
      <c r="DH33" s="254"/>
      <c r="DI33" s="254"/>
      <c r="DJ33" s="254"/>
      <c r="DK33" s="254"/>
      <c r="DL33" s="254"/>
      <c r="DM33" s="254"/>
      <c r="DN33" s="254"/>
      <c r="DO33" s="255"/>
      <c r="DP33" s="253"/>
      <c r="DQ33" s="254"/>
      <c r="DR33" s="254"/>
      <c r="DS33" s="254"/>
      <c r="DT33" s="254"/>
      <c r="DU33" s="254"/>
      <c r="DV33" s="254"/>
      <c r="DW33" s="254"/>
      <c r="DX33" s="254"/>
      <c r="DY33" s="254"/>
      <c r="DZ33" s="254"/>
      <c r="EA33" s="255"/>
      <c r="EB33" s="253"/>
      <c r="EC33" s="254"/>
      <c r="ED33" s="254"/>
      <c r="EE33" s="254"/>
      <c r="EF33" s="254"/>
      <c r="EG33" s="254"/>
      <c r="EH33" s="254"/>
      <c r="EI33" s="254"/>
      <c r="EJ33" s="254"/>
      <c r="EK33" s="254"/>
      <c r="EL33" s="254"/>
      <c r="EM33" s="255"/>
      <c r="EN33" s="253"/>
      <c r="EO33" s="254"/>
      <c r="EP33" s="254"/>
      <c r="EQ33" s="254"/>
      <c r="ER33" s="254"/>
      <c r="ES33" s="254"/>
      <c r="ET33" s="254"/>
      <c r="EU33" s="254"/>
      <c r="EV33" s="254"/>
      <c r="EW33" s="254"/>
      <c r="EX33" s="254"/>
      <c r="EY33" s="255"/>
      <c r="EZ33" s="253"/>
      <c r="FA33" s="254"/>
      <c r="FB33" s="254"/>
      <c r="FC33" s="254"/>
      <c r="FD33" s="254"/>
      <c r="FE33" s="254"/>
      <c r="FF33" s="254"/>
      <c r="FG33" s="254"/>
      <c r="FH33" s="254"/>
      <c r="FI33" s="254"/>
      <c r="FJ33" s="254"/>
      <c r="FK33" s="255"/>
      <c r="FL33" s="253"/>
      <c r="FM33" s="254"/>
      <c r="FN33" s="254"/>
      <c r="FO33" s="254"/>
      <c r="FP33" s="254"/>
      <c r="FQ33" s="254"/>
      <c r="FR33" s="254"/>
      <c r="FS33" s="254"/>
      <c r="FT33" s="254"/>
      <c r="FU33" s="254"/>
      <c r="FV33" s="254"/>
      <c r="FW33" s="255"/>
      <c r="FX33" s="253"/>
      <c r="FY33" s="254"/>
      <c r="FZ33" s="254"/>
      <c r="GA33" s="254"/>
      <c r="GB33" s="254"/>
      <c r="GC33" s="254"/>
      <c r="GD33" s="254"/>
      <c r="GE33" s="254"/>
      <c r="GF33" s="254"/>
      <c r="GG33" s="254"/>
      <c r="GH33" s="254"/>
      <c r="GI33" s="255"/>
      <c r="GJ33" s="253"/>
      <c r="GK33" s="254"/>
      <c r="GL33" s="254"/>
      <c r="GM33" s="254"/>
      <c r="GN33" s="254"/>
      <c r="GO33" s="254"/>
      <c r="GP33" s="254"/>
      <c r="GQ33" s="254"/>
      <c r="GR33" s="254"/>
      <c r="GS33" s="254"/>
      <c r="GT33" s="254"/>
      <c r="GU33" s="255"/>
      <c r="GV33" s="253"/>
      <c r="GW33" s="254"/>
      <c r="GX33" s="254"/>
      <c r="GY33" s="254"/>
      <c r="GZ33" s="254"/>
      <c r="HA33" s="254"/>
      <c r="HB33" s="254"/>
      <c r="HC33" s="254"/>
      <c r="HD33" s="254"/>
      <c r="HE33" s="254"/>
      <c r="HF33" s="254"/>
      <c r="HG33" s="255"/>
      <c r="HH33" s="253"/>
      <c r="HI33" s="254"/>
      <c r="HJ33" s="254"/>
      <c r="HK33" s="254"/>
      <c r="HL33" s="254"/>
      <c r="HM33" s="254"/>
      <c r="HN33" s="254"/>
      <c r="HO33" s="254"/>
      <c r="HP33" s="254"/>
      <c r="HQ33" s="254"/>
      <c r="HR33" s="254"/>
      <c r="HS33" s="255"/>
      <c r="HT33" s="253"/>
      <c r="HU33" s="254"/>
      <c r="HV33" s="254"/>
      <c r="HW33" s="254"/>
      <c r="HX33" s="254"/>
      <c r="HY33" s="254"/>
      <c r="HZ33" s="254"/>
      <c r="IA33" s="254"/>
      <c r="IB33" s="254"/>
      <c r="IC33" s="254"/>
      <c r="ID33" s="254"/>
      <c r="IE33" s="255"/>
      <c r="IF33" s="253"/>
      <c r="IG33" s="254"/>
      <c r="IH33" s="254"/>
      <c r="II33" s="254"/>
      <c r="IJ33" s="254"/>
      <c r="IK33" s="254"/>
      <c r="IL33" s="254"/>
      <c r="IM33" s="254"/>
      <c r="IN33" s="254"/>
      <c r="IO33" s="254"/>
      <c r="IP33" s="254"/>
      <c r="IQ33" s="255"/>
      <c r="IR33" s="253"/>
      <c r="IS33" s="254"/>
      <c r="IT33" s="254"/>
      <c r="IU33" s="254"/>
    </row>
    <row r="34" spans="1:255" s="26" customFormat="1" ht="87" customHeight="1" x14ac:dyDescent="0.25">
      <c r="A34" s="96">
        <v>23</v>
      </c>
      <c r="B34" s="167" t="s">
        <v>144</v>
      </c>
      <c r="C34" s="167" t="s">
        <v>93</v>
      </c>
      <c r="D34" s="167" t="s">
        <v>145</v>
      </c>
      <c r="E34" s="178"/>
      <c r="F34" s="167" t="s">
        <v>146</v>
      </c>
      <c r="G34" s="167" t="s">
        <v>147</v>
      </c>
      <c r="H34" s="167" t="s">
        <v>287</v>
      </c>
      <c r="I34" s="167" t="s">
        <v>288</v>
      </c>
      <c r="J34" s="167" t="s">
        <v>289</v>
      </c>
      <c r="K34" s="170"/>
      <c r="L34" s="92"/>
    </row>
    <row r="35" spans="1:255" s="26" customFormat="1" ht="101.25" customHeight="1" x14ac:dyDescent="0.25">
      <c r="A35" s="96">
        <v>24</v>
      </c>
      <c r="B35" s="82" t="s">
        <v>383</v>
      </c>
      <c r="C35" s="82" t="s">
        <v>302</v>
      </c>
      <c r="D35" s="82" t="s">
        <v>384</v>
      </c>
      <c r="E35" s="153"/>
      <c r="F35" s="82" t="s">
        <v>385</v>
      </c>
      <c r="G35" s="82" t="s">
        <v>386</v>
      </c>
      <c r="H35" s="82" t="s">
        <v>389</v>
      </c>
      <c r="I35" s="82" t="s">
        <v>387</v>
      </c>
      <c r="J35" s="82" t="s">
        <v>388</v>
      </c>
      <c r="K35" s="88">
        <v>3</v>
      </c>
      <c r="L35" s="94" t="s">
        <v>413</v>
      </c>
    </row>
    <row r="36" spans="1:255" s="27" customFormat="1" ht="132" hidden="1" customHeight="1" x14ac:dyDescent="0.25">
      <c r="A36" s="96">
        <v>18</v>
      </c>
      <c r="B36" s="80" t="s">
        <v>176</v>
      </c>
      <c r="C36" s="78" t="s">
        <v>84</v>
      </c>
      <c r="D36" s="80" t="s">
        <v>177</v>
      </c>
      <c r="E36" s="154"/>
      <c r="F36" s="80" t="s">
        <v>105</v>
      </c>
      <c r="G36" s="80" t="s">
        <v>178</v>
      </c>
      <c r="H36" s="80" t="s">
        <v>94</v>
      </c>
      <c r="I36" s="80" t="s">
        <v>96</v>
      </c>
      <c r="J36" s="80" t="s">
        <v>95</v>
      </c>
      <c r="K36" s="97"/>
      <c r="L36" s="98"/>
    </row>
    <row r="37" spans="1:255" ht="18.75" x14ac:dyDescent="0.25">
      <c r="A37" s="258" t="s">
        <v>66</v>
      </c>
      <c r="B37" s="259"/>
      <c r="C37" s="259"/>
      <c r="D37" s="259"/>
      <c r="E37" s="259"/>
      <c r="F37" s="259"/>
      <c r="G37" s="259"/>
      <c r="H37" s="113"/>
      <c r="I37" s="113"/>
      <c r="J37" s="113"/>
      <c r="K37" s="114"/>
      <c r="L37" s="115"/>
    </row>
    <row r="38" spans="1:255" s="5" customFormat="1" ht="79.5" customHeight="1" x14ac:dyDescent="0.25">
      <c r="A38" s="124">
        <v>25</v>
      </c>
      <c r="B38" s="82" t="s">
        <v>48</v>
      </c>
      <c r="C38" s="78" t="s">
        <v>302</v>
      </c>
      <c r="D38" s="82" t="s">
        <v>140</v>
      </c>
      <c r="E38" s="153">
        <v>1</v>
      </c>
      <c r="F38" s="82" t="s">
        <v>50</v>
      </c>
      <c r="G38" s="82" t="s">
        <v>35</v>
      </c>
      <c r="H38" s="82" t="s">
        <v>244</v>
      </c>
      <c r="I38" s="82" t="s">
        <v>245</v>
      </c>
      <c r="J38" s="82" t="s">
        <v>246</v>
      </c>
      <c r="K38" s="88">
        <v>3</v>
      </c>
      <c r="L38" s="179" t="s">
        <v>414</v>
      </c>
    </row>
    <row r="39" spans="1:255" ht="18.75" x14ac:dyDescent="0.25">
      <c r="A39" s="250" t="s">
        <v>5</v>
      </c>
      <c r="B39" s="251"/>
      <c r="C39" s="251"/>
      <c r="D39" s="251"/>
      <c r="E39" s="155"/>
      <c r="F39" s="116"/>
      <c r="G39" s="116"/>
      <c r="H39" s="116"/>
      <c r="I39" s="116"/>
      <c r="J39" s="116"/>
      <c r="K39" s="114"/>
      <c r="L39" s="115"/>
    </row>
    <row r="40" spans="1:255" ht="119.25" customHeight="1" x14ac:dyDescent="0.25">
      <c r="A40" s="131">
        <v>26</v>
      </c>
      <c r="B40" s="82" t="s">
        <v>103</v>
      </c>
      <c r="C40" s="78" t="s">
        <v>302</v>
      </c>
      <c r="D40" s="99"/>
      <c r="E40" s="156">
        <v>5</v>
      </c>
      <c r="F40" s="100" t="s">
        <v>49</v>
      </c>
      <c r="G40" s="100" t="s">
        <v>15</v>
      </c>
      <c r="H40" s="100" t="s">
        <v>390</v>
      </c>
      <c r="I40" s="100" t="s">
        <v>33</v>
      </c>
      <c r="J40" s="100" t="s">
        <v>19</v>
      </c>
      <c r="K40" s="88">
        <v>3</v>
      </c>
      <c r="L40" s="180" t="s">
        <v>415</v>
      </c>
    </row>
    <row r="41" spans="1:255" s="30" customFormat="1" ht="173.25" customHeight="1" x14ac:dyDescent="0.25">
      <c r="A41" s="132">
        <v>27</v>
      </c>
      <c r="B41" s="101" t="s">
        <v>21</v>
      </c>
      <c r="C41" s="102" t="s">
        <v>302</v>
      </c>
      <c r="D41" s="103" t="s">
        <v>98</v>
      </c>
      <c r="E41" s="157">
        <v>4</v>
      </c>
      <c r="F41" s="101" t="s">
        <v>391</v>
      </c>
      <c r="G41" s="101" t="s">
        <v>180</v>
      </c>
      <c r="H41" s="101" t="s">
        <v>247</v>
      </c>
      <c r="I41" s="101" t="s">
        <v>248</v>
      </c>
      <c r="J41" s="101" t="s">
        <v>249</v>
      </c>
      <c r="K41" s="104">
        <v>3</v>
      </c>
      <c r="L41" s="181" t="s">
        <v>461</v>
      </c>
    </row>
    <row r="42" spans="1:255" s="22" customFormat="1" ht="18.75" x14ac:dyDescent="0.25">
      <c r="A42" s="56" t="s">
        <v>20</v>
      </c>
      <c r="B42" s="31"/>
      <c r="C42" s="31"/>
      <c r="D42" s="31"/>
      <c r="E42" s="158"/>
      <c r="F42" s="31"/>
      <c r="G42" s="31"/>
      <c r="H42" s="31"/>
      <c r="I42" s="31"/>
      <c r="J42" s="31"/>
      <c r="K42" s="46"/>
      <c r="L42" s="57"/>
    </row>
    <row r="43" spans="1:255" s="22" customFormat="1" ht="224.25" customHeight="1" x14ac:dyDescent="0.25">
      <c r="A43" s="58">
        <v>28</v>
      </c>
      <c r="B43" s="10" t="s">
        <v>165</v>
      </c>
      <c r="C43" s="14" t="s">
        <v>302</v>
      </c>
      <c r="D43" s="51"/>
      <c r="E43" s="159"/>
      <c r="F43" s="15" t="s">
        <v>163</v>
      </c>
      <c r="G43" s="15" t="s">
        <v>181</v>
      </c>
      <c r="H43" s="15" t="s">
        <v>392</v>
      </c>
      <c r="I43" s="15" t="s">
        <v>164</v>
      </c>
      <c r="J43" s="15" t="s">
        <v>182</v>
      </c>
      <c r="K43" s="50">
        <v>0</v>
      </c>
      <c r="L43" s="182" t="s">
        <v>462</v>
      </c>
    </row>
    <row r="44" spans="1:255" ht="39" customHeight="1" x14ac:dyDescent="0.25">
      <c r="A44" s="234" t="s">
        <v>360</v>
      </c>
      <c r="B44" s="235"/>
      <c r="C44" s="235"/>
      <c r="D44" s="235"/>
      <c r="E44" s="160"/>
      <c r="F44" s="53"/>
      <c r="G44" s="53"/>
      <c r="H44" s="53"/>
      <c r="I44" s="53"/>
      <c r="J44" s="53"/>
      <c r="K44" s="46"/>
      <c r="L44" s="55"/>
    </row>
    <row r="45" spans="1:255" ht="140.25" customHeight="1" x14ac:dyDescent="0.25">
      <c r="A45" s="133">
        <v>29</v>
      </c>
      <c r="B45" s="13" t="s">
        <v>18</v>
      </c>
      <c r="C45" s="14" t="s">
        <v>302</v>
      </c>
      <c r="D45" s="52"/>
      <c r="E45" s="161"/>
      <c r="F45" s="9" t="s">
        <v>183</v>
      </c>
      <c r="G45" s="9" t="s">
        <v>59</v>
      </c>
      <c r="H45" s="10" t="s">
        <v>290</v>
      </c>
      <c r="I45" s="10" t="s">
        <v>292</v>
      </c>
      <c r="J45" s="10" t="s">
        <v>297</v>
      </c>
      <c r="K45" s="50">
        <v>3</v>
      </c>
      <c r="L45" s="182" t="s">
        <v>416</v>
      </c>
    </row>
    <row r="46" spans="1:255" s="5" customFormat="1" ht="143.25" customHeight="1" x14ac:dyDescent="0.25">
      <c r="A46" s="133">
        <v>30</v>
      </c>
      <c r="B46" s="13" t="s">
        <v>42</v>
      </c>
      <c r="C46" s="14" t="s">
        <v>302</v>
      </c>
      <c r="D46" s="52"/>
      <c r="E46" s="161"/>
      <c r="F46" s="18" t="s">
        <v>45</v>
      </c>
      <c r="G46" s="18" t="s">
        <v>166</v>
      </c>
      <c r="H46" s="10" t="s">
        <v>291</v>
      </c>
      <c r="I46" s="10" t="s">
        <v>293</v>
      </c>
      <c r="J46" s="10" t="s">
        <v>298</v>
      </c>
      <c r="K46" s="50">
        <v>3</v>
      </c>
      <c r="L46" s="184" t="s">
        <v>417</v>
      </c>
    </row>
    <row r="47" spans="1:255" s="145" customFormat="1" ht="138.75" customHeight="1" x14ac:dyDescent="0.25">
      <c r="A47" s="141">
        <v>31</v>
      </c>
      <c r="B47" s="18" t="s">
        <v>104</v>
      </c>
      <c r="C47" s="142" t="s">
        <v>302</v>
      </c>
      <c r="D47" s="143"/>
      <c r="E47" s="162"/>
      <c r="F47" s="18" t="s">
        <v>46</v>
      </c>
      <c r="G47" s="18" t="s">
        <v>184</v>
      </c>
      <c r="H47" s="18" t="s">
        <v>290</v>
      </c>
      <c r="I47" s="18" t="s">
        <v>294</v>
      </c>
      <c r="J47" s="18" t="s">
        <v>299</v>
      </c>
      <c r="K47" s="144">
        <v>3</v>
      </c>
      <c r="L47" s="185" t="s">
        <v>463</v>
      </c>
    </row>
    <row r="48" spans="1:255" ht="249.75" customHeight="1" x14ac:dyDescent="0.25">
      <c r="A48" s="133">
        <v>32</v>
      </c>
      <c r="B48" s="10" t="s">
        <v>16</v>
      </c>
      <c r="C48" s="14" t="s">
        <v>302</v>
      </c>
      <c r="D48" s="52"/>
      <c r="E48" s="161"/>
      <c r="F48" s="9" t="s">
        <v>99</v>
      </c>
      <c r="G48" s="18" t="s">
        <v>185</v>
      </c>
      <c r="H48" s="18" t="s">
        <v>51</v>
      </c>
      <c r="I48" s="18" t="s">
        <v>52</v>
      </c>
      <c r="J48" s="18" t="s">
        <v>53</v>
      </c>
      <c r="K48" s="50">
        <v>3</v>
      </c>
      <c r="L48" s="183" t="s">
        <v>464</v>
      </c>
    </row>
    <row r="49" spans="1:12" ht="200.25" customHeight="1" x14ac:dyDescent="0.25">
      <c r="A49" s="133">
        <v>33</v>
      </c>
      <c r="B49" s="17" t="s">
        <v>47</v>
      </c>
      <c r="C49" s="14" t="s">
        <v>302</v>
      </c>
      <c r="D49" s="52"/>
      <c r="E49" s="161"/>
      <c r="F49" s="10" t="s">
        <v>43</v>
      </c>
      <c r="G49" s="9" t="s">
        <v>54</v>
      </c>
      <c r="H49" s="10" t="s">
        <v>295</v>
      </c>
      <c r="I49" s="10" t="s">
        <v>296</v>
      </c>
      <c r="J49" s="10" t="s">
        <v>300</v>
      </c>
      <c r="K49" s="50">
        <v>3</v>
      </c>
      <c r="L49" s="186" t="s">
        <v>418</v>
      </c>
    </row>
    <row r="50" spans="1:12" ht="59.25" customHeight="1" x14ac:dyDescent="0.25">
      <c r="A50" s="134">
        <v>34</v>
      </c>
      <c r="B50" s="10" t="s">
        <v>356</v>
      </c>
      <c r="C50" s="10" t="s">
        <v>302</v>
      </c>
      <c r="D50" s="67"/>
      <c r="E50" s="163">
        <v>2</v>
      </c>
      <c r="F50" s="139" t="s">
        <v>34</v>
      </c>
      <c r="G50" s="140" t="s">
        <v>393</v>
      </c>
      <c r="H50" s="127" t="s">
        <v>313</v>
      </c>
      <c r="I50" s="10" t="s">
        <v>314</v>
      </c>
      <c r="J50" s="10" t="s">
        <v>324</v>
      </c>
      <c r="K50" s="126">
        <v>2</v>
      </c>
      <c r="L50" s="197" t="s">
        <v>407</v>
      </c>
    </row>
    <row r="51" spans="1:12" ht="18.75" x14ac:dyDescent="0.3">
      <c r="A51" s="59"/>
      <c r="B51" s="43" t="s">
        <v>68</v>
      </c>
      <c r="C51" s="43"/>
      <c r="D51" s="43"/>
      <c r="E51" s="164"/>
      <c r="F51" s="32"/>
      <c r="G51" s="32"/>
      <c r="H51" s="32"/>
      <c r="I51" s="226" t="s">
        <v>70</v>
      </c>
      <c r="J51" s="226"/>
      <c r="K51" s="44">
        <f>SUM(K9:K35)</f>
        <v>49</v>
      </c>
      <c r="L51" s="60"/>
    </row>
    <row r="52" spans="1:12" ht="18.75" x14ac:dyDescent="0.3">
      <c r="A52" s="59"/>
      <c r="B52" s="43" t="s">
        <v>69</v>
      </c>
      <c r="C52" s="43"/>
      <c r="D52" s="43"/>
      <c r="E52" s="164"/>
      <c r="F52" s="32"/>
      <c r="G52" s="32"/>
      <c r="H52" s="32"/>
      <c r="I52" s="226" t="s">
        <v>71</v>
      </c>
      <c r="J52" s="226"/>
      <c r="K52" s="44">
        <f>SUM(K38:K50)</f>
        <v>26</v>
      </c>
      <c r="L52" s="60"/>
    </row>
    <row r="53" spans="1:12" ht="24" thickBot="1" x14ac:dyDescent="0.4">
      <c r="A53" s="61"/>
      <c r="B53" s="212" t="s">
        <v>401</v>
      </c>
      <c r="C53" s="212"/>
      <c r="D53" s="212"/>
      <c r="E53" s="212"/>
      <c r="F53" s="212"/>
      <c r="G53" s="212"/>
      <c r="H53" s="212"/>
      <c r="I53" s="212"/>
      <c r="J53" s="212"/>
      <c r="K53" s="63">
        <f>K52+K51</f>
        <v>75</v>
      </c>
      <c r="L53" s="62"/>
    </row>
    <row r="60" spans="1:12" ht="21.75" customHeight="1" x14ac:dyDescent="0.25"/>
  </sheetData>
  <sheetProtection formatCells="0" formatColumns="0" formatRows="0" selectLockedCells="1"/>
  <mergeCells count="46">
    <mergeCell ref="EN33:EY33"/>
    <mergeCell ref="M33:W33"/>
    <mergeCell ref="X33:AI33"/>
    <mergeCell ref="AJ33:AU33"/>
    <mergeCell ref="A37:G37"/>
    <mergeCell ref="BT33:CE33"/>
    <mergeCell ref="CF33:CQ33"/>
    <mergeCell ref="AV33:BG33"/>
    <mergeCell ref="BH33:BS33"/>
    <mergeCell ref="CR33:DC33"/>
    <mergeCell ref="DD33:DO33"/>
    <mergeCell ref="DP33:EA33"/>
    <mergeCell ref="EB33:EM33"/>
    <mergeCell ref="IR33:IU33"/>
    <mergeCell ref="EZ33:FK33"/>
    <mergeCell ref="FL33:FW33"/>
    <mergeCell ref="FX33:GI33"/>
    <mergeCell ref="GJ33:GU33"/>
    <mergeCell ref="GV33:HG33"/>
    <mergeCell ref="HH33:HS33"/>
    <mergeCell ref="HT33:IE33"/>
    <mergeCell ref="IF33:IQ33"/>
    <mergeCell ref="A1:L1"/>
    <mergeCell ref="A4:A5"/>
    <mergeCell ref="A7:L7"/>
    <mergeCell ref="A44:D44"/>
    <mergeCell ref="H4:J4"/>
    <mergeCell ref="H28:J28"/>
    <mergeCell ref="A2:E2"/>
    <mergeCell ref="F2:G2"/>
    <mergeCell ref="F4:F5"/>
    <mergeCell ref="A32:L32"/>
    <mergeCell ref="A19:L19"/>
    <mergeCell ref="A39:D39"/>
    <mergeCell ref="H2:J2"/>
    <mergeCell ref="B53:J53"/>
    <mergeCell ref="K4:K6"/>
    <mergeCell ref="A3:L3"/>
    <mergeCell ref="B4:B5"/>
    <mergeCell ref="E4:E5"/>
    <mergeCell ref="C4:C5"/>
    <mergeCell ref="G4:G5"/>
    <mergeCell ref="A8:G8"/>
    <mergeCell ref="L4:L6"/>
    <mergeCell ref="I52:J52"/>
    <mergeCell ref="I51:J51"/>
  </mergeCells>
  <printOptions horizontalCentered="1"/>
  <pageMargins left="0.19685039370078741" right="0.19685039370078741" top="0.19685039370078741" bottom="0.19685039370078741" header="0" footer="0"/>
  <pageSetup paperSize="9" scale="41" orientation="landscape" r:id="rId1"/>
  <headerFooter scaleWithDoc="0" alignWithMargins="0"/>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view="pageBreakPreview" zoomScale="69" zoomScaleNormal="80" zoomScaleSheetLayoutView="69" workbookViewId="0">
      <selection activeCell="F16" sqref="F16"/>
    </sheetView>
  </sheetViews>
  <sheetFormatPr defaultRowHeight="15" x14ac:dyDescent="0.25"/>
  <cols>
    <col min="1" max="1" width="7.7109375" style="1" customWidth="1"/>
    <col min="2" max="2" width="67.42578125" style="105" customWidth="1"/>
    <col min="3" max="3" width="92.7109375" style="1" customWidth="1"/>
    <col min="4" max="4" width="19.140625" style="1" customWidth="1"/>
    <col min="5" max="5" width="19.85546875" style="1" customWidth="1"/>
    <col min="6" max="6" width="16.42578125" style="1" customWidth="1"/>
    <col min="7" max="7" width="15" style="1" customWidth="1"/>
    <col min="8" max="16384" width="9.140625" style="1"/>
  </cols>
  <sheetData>
    <row r="1" spans="1:7" ht="20.25" x14ac:dyDescent="0.25">
      <c r="A1" s="262" t="s">
        <v>358</v>
      </c>
      <c r="B1" s="262"/>
      <c r="C1" s="262"/>
      <c r="D1" s="262"/>
      <c r="E1" s="262"/>
      <c r="F1" s="262"/>
      <c r="G1" s="262"/>
    </row>
    <row r="2" spans="1:7" s="49" customFormat="1" ht="18.75" x14ac:dyDescent="0.3">
      <c r="A2" s="267" t="s">
        <v>469</v>
      </c>
      <c r="B2" s="267"/>
      <c r="C2" s="267"/>
      <c r="D2" s="266" t="s">
        <v>470</v>
      </c>
      <c r="E2" s="266"/>
      <c r="F2" s="266" t="s">
        <v>209</v>
      </c>
      <c r="G2" s="266"/>
    </row>
    <row r="3" spans="1:7" ht="22.5" x14ac:dyDescent="0.3">
      <c r="A3" s="263" t="s">
        <v>31</v>
      </c>
      <c r="B3" s="263"/>
      <c r="C3" s="263"/>
      <c r="D3" s="263"/>
      <c r="E3" s="263"/>
      <c r="F3" s="263"/>
      <c r="G3" s="263"/>
    </row>
    <row r="4" spans="1:7" ht="18.75" customHeight="1" x14ac:dyDescent="0.25">
      <c r="A4" s="264" t="s">
        <v>6</v>
      </c>
      <c r="B4" s="261" t="s">
        <v>0</v>
      </c>
      <c r="C4" s="265" t="s">
        <v>32</v>
      </c>
      <c r="D4" s="261" t="s">
        <v>78</v>
      </c>
      <c r="E4" s="261" t="s">
        <v>191</v>
      </c>
      <c r="F4" s="261" t="s">
        <v>100</v>
      </c>
      <c r="G4" s="261" t="s">
        <v>3</v>
      </c>
    </row>
    <row r="5" spans="1:7" ht="18.75" customHeight="1" x14ac:dyDescent="0.25">
      <c r="A5" s="264"/>
      <c r="B5" s="261"/>
      <c r="C5" s="265"/>
      <c r="D5" s="261"/>
      <c r="E5" s="261"/>
      <c r="F5" s="261"/>
      <c r="G5" s="261"/>
    </row>
    <row r="6" spans="1:7" ht="99.75" customHeight="1" x14ac:dyDescent="0.25">
      <c r="A6" s="11">
        <v>1</v>
      </c>
      <c r="B6" s="123" t="s">
        <v>350</v>
      </c>
      <c r="C6" s="129" t="s">
        <v>325</v>
      </c>
      <c r="D6" s="12" t="s">
        <v>150</v>
      </c>
      <c r="E6" s="187">
        <v>1</v>
      </c>
      <c r="F6" s="205" t="s">
        <v>420</v>
      </c>
      <c r="G6" s="206" t="s">
        <v>34</v>
      </c>
    </row>
    <row r="7" spans="1:7" ht="77.25" customHeight="1" x14ac:dyDescent="0.25">
      <c r="A7" s="11">
        <v>2</v>
      </c>
      <c r="B7" s="123" t="s">
        <v>326</v>
      </c>
      <c r="C7" s="34" t="s">
        <v>342</v>
      </c>
      <c r="D7" s="12" t="s">
        <v>327</v>
      </c>
      <c r="E7" s="187">
        <v>1</v>
      </c>
      <c r="F7" s="205" t="s">
        <v>421</v>
      </c>
      <c r="G7" s="207"/>
    </row>
    <row r="8" spans="1:7" ht="99" customHeight="1" x14ac:dyDescent="0.25">
      <c r="A8" s="11">
        <v>3</v>
      </c>
      <c r="B8" s="123" t="s">
        <v>328</v>
      </c>
      <c r="C8" s="34" t="s">
        <v>357</v>
      </c>
      <c r="D8" s="12" t="s">
        <v>151</v>
      </c>
      <c r="E8" s="188">
        <v>1</v>
      </c>
      <c r="F8" s="208" t="s">
        <v>473</v>
      </c>
      <c r="G8" s="207"/>
    </row>
    <row r="9" spans="1:7" ht="77.25" customHeight="1" x14ac:dyDescent="0.25">
      <c r="A9" s="11">
        <v>4</v>
      </c>
      <c r="B9" s="33" t="s">
        <v>152</v>
      </c>
      <c r="C9" s="34" t="s">
        <v>153</v>
      </c>
      <c r="D9" s="12" t="s">
        <v>80</v>
      </c>
      <c r="E9" s="187">
        <v>1</v>
      </c>
      <c r="F9" s="205" t="s">
        <v>422</v>
      </c>
      <c r="G9" s="207"/>
    </row>
    <row r="10" spans="1:7" ht="77.25" customHeight="1" x14ac:dyDescent="0.25">
      <c r="A10" s="11">
        <v>5</v>
      </c>
      <c r="B10" s="123" t="s">
        <v>351</v>
      </c>
      <c r="C10" s="34" t="s">
        <v>352</v>
      </c>
      <c r="D10" s="12" t="s">
        <v>80</v>
      </c>
      <c r="E10" s="187">
        <v>1</v>
      </c>
      <c r="F10" s="208" t="s">
        <v>423</v>
      </c>
      <c r="G10" s="207"/>
    </row>
    <row r="11" spans="1:7" ht="105.75" customHeight="1" x14ac:dyDescent="0.25">
      <c r="A11" s="11">
        <v>6</v>
      </c>
      <c r="B11" s="33" t="s">
        <v>343</v>
      </c>
      <c r="C11" s="34" t="s">
        <v>353</v>
      </c>
      <c r="D11" s="12" t="s">
        <v>80</v>
      </c>
      <c r="E11" s="187">
        <v>0</v>
      </c>
      <c r="F11" s="205" t="s">
        <v>424</v>
      </c>
      <c r="G11" s="207"/>
    </row>
    <row r="12" spans="1:7" ht="77.25" customHeight="1" x14ac:dyDescent="0.25">
      <c r="A12" s="11">
        <v>7</v>
      </c>
      <c r="B12" s="33" t="s">
        <v>36</v>
      </c>
      <c r="C12" s="34" t="s">
        <v>154</v>
      </c>
      <c r="D12" s="12" t="s">
        <v>80</v>
      </c>
      <c r="E12" s="187">
        <v>1</v>
      </c>
      <c r="F12" s="205" t="s">
        <v>425</v>
      </c>
      <c r="G12" s="207"/>
    </row>
    <row r="13" spans="1:7" ht="144.75" customHeight="1" x14ac:dyDescent="0.25">
      <c r="A13" s="11">
        <v>8</v>
      </c>
      <c r="B13" s="33" t="s">
        <v>108</v>
      </c>
      <c r="C13" s="34" t="s">
        <v>189</v>
      </c>
      <c r="D13" s="12" t="s">
        <v>79</v>
      </c>
      <c r="E13" s="187">
        <v>1</v>
      </c>
      <c r="F13" s="205" t="s">
        <v>426</v>
      </c>
      <c r="G13" s="207"/>
    </row>
    <row r="14" spans="1:7" ht="103.5" customHeight="1" x14ac:dyDescent="0.25">
      <c r="A14" s="11">
        <v>9</v>
      </c>
      <c r="B14" s="35" t="s">
        <v>37</v>
      </c>
      <c r="C14" s="36" t="s">
        <v>190</v>
      </c>
      <c r="D14" s="15" t="s">
        <v>151</v>
      </c>
      <c r="E14" s="187">
        <v>1</v>
      </c>
      <c r="F14" s="205" t="s">
        <v>427</v>
      </c>
      <c r="G14" s="209"/>
    </row>
    <row r="15" spans="1:7" ht="123" customHeight="1" x14ac:dyDescent="0.25">
      <c r="A15" s="11">
        <v>10</v>
      </c>
      <c r="B15" s="33" t="s">
        <v>76</v>
      </c>
      <c r="C15" s="34" t="s">
        <v>77</v>
      </c>
      <c r="D15" s="15" t="s">
        <v>155</v>
      </c>
      <c r="E15" s="187">
        <v>1</v>
      </c>
      <c r="F15" s="205" t="s">
        <v>428</v>
      </c>
      <c r="G15" s="210"/>
    </row>
    <row r="16" spans="1:7" ht="121.5" customHeight="1" x14ac:dyDescent="0.25">
      <c r="A16" s="11">
        <v>11</v>
      </c>
      <c r="B16" s="37" t="s">
        <v>156</v>
      </c>
      <c r="C16" s="15" t="s">
        <v>38</v>
      </c>
      <c r="D16" s="15" t="s">
        <v>167</v>
      </c>
      <c r="E16" s="187">
        <v>1</v>
      </c>
      <c r="F16" s="211" t="s">
        <v>465</v>
      </c>
      <c r="G16" s="209"/>
    </row>
    <row r="17" spans="1:7" ht="186" customHeight="1" x14ac:dyDescent="0.25">
      <c r="A17" s="11">
        <v>12</v>
      </c>
      <c r="B17" s="33" t="s">
        <v>161</v>
      </c>
      <c r="C17" s="34" t="s">
        <v>162</v>
      </c>
      <c r="D17" s="15" t="s">
        <v>157</v>
      </c>
      <c r="E17" s="187">
        <v>1</v>
      </c>
      <c r="F17" s="205" t="s">
        <v>429</v>
      </c>
      <c r="G17" s="209"/>
    </row>
    <row r="18" spans="1:7" ht="126" customHeight="1" x14ac:dyDescent="0.25">
      <c r="A18" s="25">
        <v>13</v>
      </c>
      <c r="B18" s="37" t="s">
        <v>109</v>
      </c>
      <c r="C18" s="36" t="s">
        <v>158</v>
      </c>
      <c r="D18" s="15" t="s">
        <v>159</v>
      </c>
      <c r="E18" s="188">
        <v>1</v>
      </c>
      <c r="F18" s="205" t="s">
        <v>466</v>
      </c>
      <c r="G18" s="209"/>
    </row>
    <row r="19" spans="1:7" ht="101.25" customHeight="1" x14ac:dyDescent="0.25">
      <c r="A19" s="11">
        <v>14</v>
      </c>
      <c r="B19" s="33" t="s">
        <v>39</v>
      </c>
      <c r="C19" s="34" t="s">
        <v>40</v>
      </c>
      <c r="D19" s="12" t="s">
        <v>160</v>
      </c>
      <c r="E19" s="188">
        <v>1</v>
      </c>
      <c r="F19" s="205" t="s">
        <v>467</v>
      </c>
      <c r="G19" s="209"/>
    </row>
    <row r="20" spans="1:7" ht="18.75" x14ac:dyDescent="0.3">
      <c r="A20" s="260" t="s">
        <v>26</v>
      </c>
      <c r="B20" s="260"/>
      <c r="C20" s="38"/>
      <c r="D20" s="38"/>
      <c r="E20" s="39">
        <f>SUM(E6:E19)</f>
        <v>13</v>
      </c>
      <c r="F20" s="16"/>
      <c r="G20" s="16"/>
    </row>
    <row r="21" spans="1:7" x14ac:dyDescent="0.25">
      <c r="C21" s="2"/>
      <c r="D21" s="2"/>
    </row>
    <row r="22" spans="1:7" x14ac:dyDescent="0.25">
      <c r="C22" s="2"/>
      <c r="D22" s="2"/>
    </row>
  </sheetData>
  <sheetProtection formatCells="0" formatColumns="0" formatRows="0" selectLockedCells="1"/>
  <mergeCells count="13">
    <mergeCell ref="A20:B20"/>
    <mergeCell ref="F4:F5"/>
    <mergeCell ref="G4:G5"/>
    <mergeCell ref="D4:D5"/>
    <mergeCell ref="A1:G1"/>
    <mergeCell ref="A3:G3"/>
    <mergeCell ref="A4:A5"/>
    <mergeCell ref="B4:B5"/>
    <mergeCell ref="C4:C5"/>
    <mergeCell ref="E4:E5"/>
    <mergeCell ref="D2:E2"/>
    <mergeCell ref="A2:C2"/>
    <mergeCell ref="F2:G2"/>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8"/>
  <sheetViews>
    <sheetView view="pageBreakPreview" zoomScaleNormal="87" zoomScaleSheetLayoutView="100" workbookViewId="0">
      <selection activeCell="G7" sqref="G7"/>
    </sheetView>
  </sheetViews>
  <sheetFormatPr defaultColWidth="0" defaultRowHeight="12" x14ac:dyDescent="0.2"/>
  <cols>
    <col min="1" max="1" width="5.140625" style="106" bestFit="1" customWidth="1"/>
    <col min="2" max="2" width="18.28515625" style="106" customWidth="1"/>
    <col min="3" max="3" width="22.28515625" style="106" customWidth="1"/>
    <col min="4" max="4" width="20.7109375" style="106" bestFit="1" customWidth="1"/>
    <col min="5" max="5" width="15.28515625" style="106" bestFit="1" customWidth="1"/>
    <col min="6" max="6" width="14.140625" style="106" bestFit="1" customWidth="1"/>
    <col min="7" max="7" width="16.140625" style="106" customWidth="1"/>
    <col min="8" max="8" width="19.42578125" style="106" customWidth="1"/>
    <col min="9" max="9" width="21.5703125" style="106" customWidth="1"/>
    <col min="10" max="10" width="9.140625" style="106" customWidth="1"/>
    <col min="11" max="16384" width="0" style="106" hidden="1"/>
  </cols>
  <sheetData>
    <row r="1" spans="1:9" x14ac:dyDescent="0.2">
      <c r="A1" s="274" t="s">
        <v>329</v>
      </c>
      <c r="B1" s="275"/>
      <c r="C1" s="275"/>
      <c r="D1" s="275"/>
      <c r="E1" s="275"/>
      <c r="F1" s="275"/>
      <c r="G1" s="275"/>
      <c r="H1" s="275"/>
      <c r="I1" s="275"/>
    </row>
    <row r="2" spans="1:9" x14ac:dyDescent="0.2">
      <c r="A2" s="276" t="s">
        <v>469</v>
      </c>
      <c r="B2" s="276"/>
      <c r="C2" s="276"/>
      <c r="D2" s="277" t="s">
        <v>208</v>
      </c>
      <c r="E2" s="277"/>
      <c r="F2" s="278" t="s">
        <v>471</v>
      </c>
      <c r="G2" s="279"/>
      <c r="H2" s="279"/>
      <c r="I2" s="280"/>
    </row>
    <row r="3" spans="1:9" x14ac:dyDescent="0.2">
      <c r="A3" s="281" t="s">
        <v>330</v>
      </c>
      <c r="B3" s="281"/>
      <c r="C3" s="281"/>
      <c r="D3" s="281"/>
      <c r="E3" s="281"/>
      <c r="F3" s="281"/>
      <c r="G3" s="281"/>
      <c r="H3" s="281"/>
      <c r="I3" s="281"/>
    </row>
    <row r="4" spans="1:9" x14ac:dyDescent="0.2">
      <c r="A4" s="282" t="s">
        <v>6</v>
      </c>
      <c r="B4" s="282" t="s">
        <v>0</v>
      </c>
      <c r="C4" s="283" t="s">
        <v>211</v>
      </c>
      <c r="D4" s="283" t="s">
        <v>7</v>
      </c>
      <c r="E4" s="284" t="s">
        <v>110</v>
      </c>
      <c r="F4" s="285"/>
      <c r="G4" s="268" t="s">
        <v>82</v>
      </c>
      <c r="H4" s="268" t="s">
        <v>100</v>
      </c>
      <c r="I4" s="270" t="s">
        <v>3</v>
      </c>
    </row>
    <row r="5" spans="1:9" x14ac:dyDescent="0.2">
      <c r="A5" s="282"/>
      <c r="B5" s="282"/>
      <c r="C5" s="283"/>
      <c r="D5" s="283"/>
      <c r="E5" s="107">
        <v>1</v>
      </c>
      <c r="F5" s="107">
        <v>0</v>
      </c>
      <c r="G5" s="269"/>
      <c r="H5" s="269"/>
      <c r="I5" s="271"/>
    </row>
    <row r="6" spans="1:9" ht="60" x14ac:dyDescent="0.2">
      <c r="A6" s="108">
        <v>1</v>
      </c>
      <c r="B6" s="66" t="s">
        <v>27</v>
      </c>
      <c r="C6" s="66" t="s">
        <v>111</v>
      </c>
      <c r="D6" s="66" t="s">
        <v>112</v>
      </c>
      <c r="E6" s="109" t="s">
        <v>201</v>
      </c>
      <c r="F6" s="109" t="s">
        <v>113</v>
      </c>
      <c r="G6" s="189">
        <v>1</v>
      </c>
      <c r="H6" s="190" t="s">
        <v>430</v>
      </c>
      <c r="I6" s="190" t="s">
        <v>431</v>
      </c>
    </row>
    <row r="7" spans="1:9" ht="60" x14ac:dyDescent="0.2">
      <c r="A7" s="108">
        <v>2</v>
      </c>
      <c r="B7" s="66" t="s">
        <v>114</v>
      </c>
      <c r="C7" s="66" t="s">
        <v>115</v>
      </c>
      <c r="D7" s="66" t="s">
        <v>116</v>
      </c>
      <c r="E7" s="109" t="s">
        <v>117</v>
      </c>
      <c r="F7" s="109" t="s">
        <v>118</v>
      </c>
      <c r="G7" s="191">
        <v>1</v>
      </c>
      <c r="H7" s="190" t="s">
        <v>432</v>
      </c>
      <c r="I7" s="190" t="s">
        <v>432</v>
      </c>
    </row>
    <row r="8" spans="1:9" ht="48" x14ac:dyDescent="0.2">
      <c r="A8" s="108">
        <v>3</v>
      </c>
      <c r="B8" s="66" t="s">
        <v>22</v>
      </c>
      <c r="C8" s="109" t="s">
        <v>119</v>
      </c>
      <c r="D8" s="109" t="s">
        <v>120</v>
      </c>
      <c r="E8" s="109" t="s">
        <v>121</v>
      </c>
      <c r="F8" s="109" t="s">
        <v>122</v>
      </c>
      <c r="G8" s="189">
        <v>1</v>
      </c>
      <c r="H8" s="190" t="s">
        <v>433</v>
      </c>
      <c r="I8" s="190" t="s">
        <v>434</v>
      </c>
    </row>
    <row r="9" spans="1:9" ht="96" x14ac:dyDescent="0.2">
      <c r="A9" s="108">
        <v>4</v>
      </c>
      <c r="B9" s="117" t="s">
        <v>202</v>
      </c>
      <c r="C9" s="118" t="s">
        <v>347</v>
      </c>
      <c r="D9" s="117" t="s">
        <v>123</v>
      </c>
      <c r="E9" s="118" t="s">
        <v>124</v>
      </c>
      <c r="F9" s="118" t="s">
        <v>125</v>
      </c>
      <c r="G9" s="192">
        <v>1</v>
      </c>
      <c r="H9" s="190" t="s">
        <v>435</v>
      </c>
      <c r="I9" s="190" t="s">
        <v>436</v>
      </c>
    </row>
    <row r="10" spans="1:9" ht="89.25" x14ac:dyDescent="0.2">
      <c r="A10" s="108">
        <v>5</v>
      </c>
      <c r="B10" s="117" t="s">
        <v>335</v>
      </c>
      <c r="C10" s="119" t="s">
        <v>402</v>
      </c>
      <c r="D10" s="119" t="s">
        <v>123</v>
      </c>
      <c r="E10" s="120" t="s">
        <v>339</v>
      </c>
      <c r="F10" s="120" t="s">
        <v>336</v>
      </c>
      <c r="G10" s="193">
        <v>0</v>
      </c>
      <c r="H10" s="308" t="s">
        <v>437</v>
      </c>
      <c r="I10" s="190" t="s">
        <v>438</v>
      </c>
    </row>
    <row r="11" spans="1:9" ht="127.5" x14ac:dyDescent="0.2">
      <c r="A11" s="108">
        <v>6</v>
      </c>
      <c r="B11" s="66" t="s">
        <v>340</v>
      </c>
      <c r="C11" s="66" t="s">
        <v>341</v>
      </c>
      <c r="D11" s="66" t="s">
        <v>331</v>
      </c>
      <c r="E11" s="109" t="s">
        <v>148</v>
      </c>
      <c r="F11" s="109" t="s">
        <v>203</v>
      </c>
      <c r="G11" s="189">
        <v>0</v>
      </c>
      <c r="H11" s="190" t="s">
        <v>439</v>
      </c>
      <c r="I11" s="190" t="s">
        <v>440</v>
      </c>
    </row>
    <row r="12" spans="1:9" ht="140.25" x14ac:dyDescent="0.2">
      <c r="A12" s="108">
        <v>7</v>
      </c>
      <c r="B12" s="66" t="s">
        <v>28</v>
      </c>
      <c r="C12" s="121" t="s">
        <v>346</v>
      </c>
      <c r="D12" s="66" t="s">
        <v>332</v>
      </c>
      <c r="E12" s="109" t="s">
        <v>344</v>
      </c>
      <c r="F12" s="109" t="s">
        <v>126</v>
      </c>
      <c r="G12" s="189">
        <v>0</v>
      </c>
      <c r="H12" s="190" t="s">
        <v>441</v>
      </c>
      <c r="I12" s="190" t="s">
        <v>442</v>
      </c>
    </row>
    <row r="13" spans="1:9" ht="36" x14ac:dyDescent="0.2">
      <c r="A13" s="108">
        <v>8</v>
      </c>
      <c r="B13" s="66" t="s">
        <v>41</v>
      </c>
      <c r="C13" s="109" t="s">
        <v>127</v>
      </c>
      <c r="D13" s="109" t="s">
        <v>128</v>
      </c>
      <c r="E13" s="109" t="s">
        <v>129</v>
      </c>
      <c r="F13" s="109" t="s">
        <v>130</v>
      </c>
      <c r="G13" s="189">
        <v>1</v>
      </c>
      <c r="H13" s="190" t="s">
        <v>443</v>
      </c>
      <c r="I13" s="194" t="s">
        <v>444</v>
      </c>
    </row>
    <row r="14" spans="1:9" ht="63.75" x14ac:dyDescent="0.2">
      <c r="A14" s="108">
        <v>9</v>
      </c>
      <c r="B14" s="66" t="s">
        <v>29</v>
      </c>
      <c r="C14" s="66" t="s">
        <v>345</v>
      </c>
      <c r="D14" s="66" t="s">
        <v>23</v>
      </c>
      <c r="E14" s="109" t="s">
        <v>131</v>
      </c>
      <c r="F14" s="109" t="s">
        <v>132</v>
      </c>
      <c r="G14" s="189">
        <v>1</v>
      </c>
      <c r="H14" s="190" t="s">
        <v>445</v>
      </c>
      <c r="I14" s="190" t="s">
        <v>446</v>
      </c>
    </row>
    <row r="15" spans="1:9" ht="48" x14ac:dyDescent="0.2">
      <c r="A15" s="108">
        <v>10</v>
      </c>
      <c r="B15" s="66" t="s">
        <v>30</v>
      </c>
      <c r="C15" s="66" t="s">
        <v>24</v>
      </c>
      <c r="D15" s="66" t="s">
        <v>25</v>
      </c>
      <c r="E15" s="109" t="s">
        <v>133</v>
      </c>
      <c r="F15" s="109" t="s">
        <v>134</v>
      </c>
      <c r="G15" s="189">
        <v>1</v>
      </c>
      <c r="H15" s="190" t="s">
        <v>447</v>
      </c>
      <c r="I15" s="190" t="s">
        <v>448</v>
      </c>
    </row>
    <row r="16" spans="1:9" ht="89.25" x14ac:dyDescent="0.2">
      <c r="A16" s="108">
        <v>11</v>
      </c>
      <c r="B16" s="66" t="s">
        <v>81</v>
      </c>
      <c r="C16" s="66" t="s">
        <v>135</v>
      </c>
      <c r="D16" s="109" t="s">
        <v>136</v>
      </c>
      <c r="E16" s="109" t="s">
        <v>204</v>
      </c>
      <c r="F16" s="109" t="s">
        <v>137</v>
      </c>
      <c r="G16" s="189">
        <v>1</v>
      </c>
      <c r="H16" s="190" t="s">
        <v>449</v>
      </c>
      <c r="I16" s="194" t="s">
        <v>450</v>
      </c>
    </row>
    <row r="17" spans="1:9" s="111" customFormat="1" ht="72" x14ac:dyDescent="0.25">
      <c r="A17" s="108">
        <v>12</v>
      </c>
      <c r="B17" s="110" t="s">
        <v>149</v>
      </c>
      <c r="C17" s="110" t="s">
        <v>337</v>
      </c>
      <c r="D17" s="122" t="s">
        <v>348</v>
      </c>
      <c r="E17" s="110" t="s">
        <v>205</v>
      </c>
      <c r="F17" s="122" t="s">
        <v>349</v>
      </c>
      <c r="G17" s="189">
        <v>1</v>
      </c>
      <c r="H17" s="190" t="s">
        <v>451</v>
      </c>
      <c r="I17" s="190" t="s">
        <v>452</v>
      </c>
    </row>
    <row r="18" spans="1:9" ht="12.75" x14ac:dyDescent="0.2">
      <c r="A18" s="272" t="s">
        <v>26</v>
      </c>
      <c r="B18" s="273"/>
      <c r="C18" s="112"/>
      <c r="D18" s="112"/>
      <c r="E18" s="112"/>
      <c r="F18" s="112"/>
      <c r="G18" s="195">
        <f>SUM(G6:G17)</f>
        <v>9</v>
      </c>
      <c r="H18" s="195"/>
      <c r="I18" s="196"/>
    </row>
  </sheetData>
  <mergeCells count="14">
    <mergeCell ref="G4:G5"/>
    <mergeCell ref="H4:H5"/>
    <mergeCell ref="I4:I5"/>
    <mergeCell ref="A18:B18"/>
    <mergeCell ref="A1:I1"/>
    <mergeCell ref="A2:C2"/>
    <mergeCell ref="D2:E2"/>
    <mergeCell ref="F2:I2"/>
    <mergeCell ref="A3:I3"/>
    <mergeCell ref="A4:A5"/>
    <mergeCell ref="B4:B5"/>
    <mergeCell ref="C4:C5"/>
    <mergeCell ref="D4:D5"/>
    <mergeCell ref="E4:F4"/>
  </mergeCells>
  <pageMargins left="0.70866141732283472" right="0.70866141732283472" top="0.74803149606299213" bottom="0.74803149606299213" header="0.31496062992125984" footer="0.31496062992125984"/>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8"/>
  <sheetViews>
    <sheetView tabSelected="1" workbookViewId="0">
      <selection activeCell="L9" sqref="L9"/>
    </sheetView>
  </sheetViews>
  <sheetFormatPr defaultRowHeight="15" x14ac:dyDescent="0.25"/>
  <cols>
    <col min="1" max="1" width="7.5703125" style="1" customWidth="1"/>
    <col min="2" max="2" width="23.85546875" style="1" customWidth="1"/>
    <col min="3" max="3" width="16.42578125" style="1" customWidth="1"/>
    <col min="4" max="4" width="14.5703125" style="1" customWidth="1"/>
    <col min="5" max="5" width="18.28515625" style="1" customWidth="1"/>
    <col min="6" max="6" width="16.85546875" style="1" customWidth="1"/>
    <col min="7" max="7" width="14.85546875" style="1" customWidth="1"/>
    <col min="8" max="16384" width="9.140625" style="1"/>
  </cols>
  <sheetData>
    <row r="1" spans="1:10" x14ac:dyDescent="0.25">
      <c r="A1" s="286" t="s">
        <v>333</v>
      </c>
      <c r="B1" s="286"/>
      <c r="C1" s="286"/>
      <c r="D1" s="286"/>
      <c r="E1" s="286"/>
      <c r="F1" s="286"/>
      <c r="G1" s="286"/>
      <c r="H1" s="286"/>
    </row>
    <row r="2" spans="1:10" s="48" customFormat="1" ht="12.75" x14ac:dyDescent="0.2">
      <c r="A2" s="299" t="s">
        <v>207</v>
      </c>
      <c r="B2" s="299"/>
      <c r="C2" s="299"/>
      <c r="D2" s="300" t="s">
        <v>208</v>
      </c>
      <c r="E2" s="300"/>
      <c r="F2" s="301" t="s">
        <v>209</v>
      </c>
      <c r="G2" s="301"/>
      <c r="H2" s="301"/>
    </row>
    <row r="3" spans="1:10" ht="15" customHeight="1" x14ac:dyDescent="0.25">
      <c r="A3" s="302" t="s">
        <v>64</v>
      </c>
      <c r="B3" s="302"/>
      <c r="C3" s="302"/>
      <c r="D3" s="302"/>
      <c r="E3" s="302"/>
      <c r="F3" s="302"/>
      <c r="G3" s="302"/>
      <c r="H3" s="302"/>
    </row>
    <row r="4" spans="1:10" ht="43.5" customHeight="1" x14ac:dyDescent="0.25">
      <c r="A4" s="65" t="s">
        <v>195</v>
      </c>
      <c r="B4" s="65" t="s">
        <v>56</v>
      </c>
      <c r="C4" s="65" t="s">
        <v>61</v>
      </c>
      <c r="D4" s="65" t="s">
        <v>57</v>
      </c>
      <c r="E4" s="65" t="s">
        <v>194</v>
      </c>
      <c r="F4" s="287" t="s">
        <v>193</v>
      </c>
      <c r="G4" s="288"/>
      <c r="H4" s="289"/>
    </row>
    <row r="5" spans="1:10" ht="15.75" x14ac:dyDescent="0.25">
      <c r="A5" s="293" t="s">
        <v>60</v>
      </c>
      <c r="B5" s="294"/>
      <c r="C5" s="294"/>
      <c r="D5" s="294"/>
      <c r="E5" s="294"/>
      <c r="F5" s="294"/>
      <c r="G5" s="294"/>
      <c r="H5" s="295"/>
    </row>
    <row r="6" spans="1:10" ht="15" customHeight="1" x14ac:dyDescent="0.25">
      <c r="A6" s="65">
        <v>1</v>
      </c>
      <c r="B6" s="19" t="s">
        <v>31</v>
      </c>
      <c r="C6" s="65">
        <v>14</v>
      </c>
      <c r="D6" s="65">
        <v>14</v>
      </c>
      <c r="E6" s="65">
        <v>11</v>
      </c>
      <c r="F6" s="290">
        <f>E6*100/D6</f>
        <v>78.571428571428569</v>
      </c>
      <c r="G6" s="290"/>
      <c r="H6" s="290"/>
      <c r="J6" s="135"/>
    </row>
    <row r="7" spans="1:10" x14ac:dyDescent="0.25">
      <c r="A7" s="65">
        <v>2</v>
      </c>
      <c r="B7" s="19" t="s">
        <v>55</v>
      </c>
      <c r="C7" s="65">
        <v>12</v>
      </c>
      <c r="D7" s="65">
        <v>12</v>
      </c>
      <c r="E7" s="65">
        <v>9</v>
      </c>
      <c r="F7" s="290">
        <f>E7*100/D7</f>
        <v>75</v>
      </c>
      <c r="G7" s="290"/>
      <c r="H7" s="290"/>
      <c r="J7" s="135"/>
    </row>
    <row r="8" spans="1:10" ht="15" customHeight="1" x14ac:dyDescent="0.25">
      <c r="A8" s="296" t="s">
        <v>212</v>
      </c>
      <c r="B8" s="297"/>
      <c r="C8" s="297"/>
      <c r="D8" s="297"/>
      <c r="E8" s="297"/>
      <c r="F8" s="297"/>
      <c r="G8" s="297"/>
      <c r="H8" s="298"/>
    </row>
    <row r="9" spans="1:10" ht="31.5" customHeight="1" x14ac:dyDescent="0.25">
      <c r="A9" s="65"/>
      <c r="B9" s="65" t="s">
        <v>56</v>
      </c>
      <c r="C9" s="65" t="s">
        <v>57</v>
      </c>
      <c r="D9" s="65" t="s">
        <v>73</v>
      </c>
      <c r="E9" s="65" t="s">
        <v>74</v>
      </c>
      <c r="F9" s="65" t="s">
        <v>192</v>
      </c>
      <c r="G9" s="287" t="s">
        <v>3</v>
      </c>
      <c r="H9" s="289"/>
    </row>
    <row r="10" spans="1:10" x14ac:dyDescent="0.25">
      <c r="A10" s="65">
        <v>1</v>
      </c>
      <c r="B10" s="19" t="s">
        <v>31</v>
      </c>
      <c r="C10" s="65">
        <v>14</v>
      </c>
      <c r="D10" s="65">
        <v>12</v>
      </c>
      <c r="E10" s="136">
        <f>D10/C10*100</f>
        <v>85.714285714285708</v>
      </c>
      <c r="F10" s="54" t="str">
        <f>IF(D10&gt;=11,"Qualified",IF(D10&lt;11,"Not Qualified"))</f>
        <v>Qualified</v>
      </c>
      <c r="G10" s="291"/>
      <c r="H10" s="292"/>
    </row>
    <row r="11" spans="1:10" x14ac:dyDescent="0.25">
      <c r="A11" s="65">
        <v>2</v>
      </c>
      <c r="B11" s="19" t="s">
        <v>55</v>
      </c>
      <c r="C11" s="65">
        <v>12</v>
      </c>
      <c r="D11" s="65">
        <v>9</v>
      </c>
      <c r="E11" s="136">
        <f>D11/C11*100</f>
        <v>75</v>
      </c>
      <c r="F11" s="54" t="str">
        <f>IF(D11&gt;=8,"Qualified",IF(D11&lt;8,"Not Qualified"))</f>
        <v>Qualified</v>
      </c>
      <c r="G11" s="291"/>
      <c r="H11" s="292"/>
    </row>
    <row r="12" spans="1:10" ht="15" customHeight="1" x14ac:dyDescent="0.25">
      <c r="A12" s="296" t="s">
        <v>210</v>
      </c>
      <c r="B12" s="297"/>
      <c r="C12" s="297"/>
      <c r="D12" s="297"/>
      <c r="E12" s="297"/>
      <c r="F12" s="297"/>
      <c r="G12" s="297"/>
      <c r="H12" s="298"/>
    </row>
    <row r="13" spans="1:10" x14ac:dyDescent="0.25">
      <c r="A13" s="305" t="s">
        <v>75</v>
      </c>
      <c r="B13" s="306"/>
      <c r="C13" s="306"/>
      <c r="D13" s="306"/>
      <c r="E13" s="306"/>
      <c r="F13" s="306"/>
      <c r="G13" s="306"/>
      <c r="H13" s="307"/>
    </row>
    <row r="14" spans="1:10" ht="45" x14ac:dyDescent="0.25">
      <c r="A14" s="40" t="s">
        <v>195</v>
      </c>
      <c r="B14" s="40" t="s">
        <v>56</v>
      </c>
      <c r="C14" s="40" t="s">
        <v>196</v>
      </c>
      <c r="D14" s="40" t="s">
        <v>57</v>
      </c>
      <c r="E14" s="40" t="s">
        <v>199</v>
      </c>
      <c r="F14" s="40" t="s">
        <v>197</v>
      </c>
      <c r="G14" s="40" t="s">
        <v>200</v>
      </c>
      <c r="H14" s="40" t="s">
        <v>198</v>
      </c>
    </row>
    <row r="15" spans="1:10" ht="15.75" x14ac:dyDescent="0.25">
      <c r="A15" s="64">
        <v>1</v>
      </c>
      <c r="B15" s="41" t="s">
        <v>72</v>
      </c>
      <c r="C15" s="41">
        <v>17</v>
      </c>
      <c r="D15" s="41">
        <f>C15*3</f>
        <v>51</v>
      </c>
      <c r="E15" s="41">
        <f>D15*80/100</f>
        <v>40.799999999999997</v>
      </c>
      <c r="F15" s="45">
        <f>'Programme delivery'!K51</f>
        <v>49</v>
      </c>
      <c r="G15" s="42">
        <f>F15*80%</f>
        <v>39.200000000000003</v>
      </c>
      <c r="H15" s="47">
        <f>G15/E15*100</f>
        <v>96.078431372549034</v>
      </c>
    </row>
    <row r="16" spans="1:10" ht="15.75" x14ac:dyDescent="0.25">
      <c r="A16" s="64">
        <v>2</v>
      </c>
      <c r="B16" s="41" t="s">
        <v>67</v>
      </c>
      <c r="C16" s="41">
        <v>10</v>
      </c>
      <c r="D16" s="41">
        <f>C16*3</f>
        <v>30</v>
      </c>
      <c r="E16" s="41">
        <f>D16*50/100</f>
        <v>15</v>
      </c>
      <c r="F16" s="45">
        <f>'Programme delivery'!K52</f>
        <v>26</v>
      </c>
      <c r="G16" s="42">
        <f>F16*50%</f>
        <v>13</v>
      </c>
      <c r="H16" s="47">
        <f>G16/E16*100</f>
        <v>86.666666666666671</v>
      </c>
    </row>
    <row r="17" spans="1:8" ht="15.75" x14ac:dyDescent="0.25">
      <c r="A17" s="286" t="s">
        <v>63</v>
      </c>
      <c r="B17" s="286"/>
      <c r="C17" s="41">
        <f>SUM(C15:C16)</f>
        <v>27</v>
      </c>
      <c r="D17" s="41">
        <f>SUM(D15:D16)</f>
        <v>81</v>
      </c>
      <c r="E17" s="41">
        <f>SUM(E15:E16)</f>
        <v>55.8</v>
      </c>
      <c r="F17" s="41">
        <f>SUM(F15:F16)</f>
        <v>75</v>
      </c>
      <c r="G17" s="41">
        <f>SUM(G15:G16)</f>
        <v>52.2</v>
      </c>
      <c r="H17" s="47">
        <f>G17/E17*100</f>
        <v>93.548387096774206</v>
      </c>
    </row>
    <row r="18" spans="1:8" x14ac:dyDescent="0.25">
      <c r="A18" s="303" t="s">
        <v>301</v>
      </c>
      <c r="B18" s="303"/>
      <c r="C18" s="303"/>
      <c r="D18" s="304"/>
      <c r="E18" s="304"/>
      <c r="F18" s="304"/>
      <c r="G18" s="304"/>
      <c r="H18" s="304"/>
    </row>
  </sheetData>
  <sheetProtection formatCells="0" formatColumns="0" formatRows="0" selectLockedCells="1"/>
  <mergeCells count="18">
    <mergeCell ref="A18:C18"/>
    <mergeCell ref="D18:H18"/>
    <mergeCell ref="A17:B17"/>
    <mergeCell ref="G11:H11"/>
    <mergeCell ref="A12:H12"/>
    <mergeCell ref="A13:H13"/>
    <mergeCell ref="A1:H1"/>
    <mergeCell ref="F4:H4"/>
    <mergeCell ref="F7:H7"/>
    <mergeCell ref="G9:H9"/>
    <mergeCell ref="G10:H10"/>
    <mergeCell ref="A5:H5"/>
    <mergeCell ref="A8:H8"/>
    <mergeCell ref="F6:H6"/>
    <mergeCell ref="A2:C2"/>
    <mergeCell ref="D2:E2"/>
    <mergeCell ref="F2:H2"/>
    <mergeCell ref="A3:H3"/>
  </mergeCells>
  <conditionalFormatting sqref="F10:F11">
    <cfRule type="cellIs" dxfId="0" priority="1" stopIfTrue="1" operator="greaterThan">
      <formula>69.99</formula>
    </cfRule>
  </conditionalFormatting>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Programme delivery</vt:lpstr>
      <vt:lpstr>Org capacity</vt:lpstr>
      <vt:lpstr>Finance</vt:lpstr>
      <vt:lpstr>Scoring sheet FSW-MSM-TG</vt:lpstr>
      <vt:lpstr>'Org capacity'!Print_Area</vt:lpstr>
      <vt:lpstr>'Programme delivery'!Print_Area</vt:lpstr>
      <vt:lpstr>'Programme delivery'!Print_Titles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2022-02-25T05:18:00Z</dcterms:modified>
</cp:coreProperties>
</file>